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tateofwa.sharepoint.com/sites/RCO-GSRO/Shared Documents/General/Orca Recovery/Legislative/2024 Legislative Session/"/>
    </mc:Choice>
  </mc:AlternateContent>
  <xr:revisionPtr revIDLastSave="1" documentId="8_{8B7F50DA-D7D4-4F65-9B8D-5FBA7908CDC0}" xr6:coauthVersionLast="47" xr6:coauthVersionMax="47" xr10:uidLastSave="{F814543A-82BC-43C8-874B-27A079936F8F}"/>
  <bookViews>
    <workbookView xWindow="-108" yWindow="-108" windowWidth="23256" windowHeight="14016" activeTab="1" xr2:uid="{A3C33D24-8D0E-4BD7-ADB9-F053ABDE9793}"/>
  </bookViews>
  <sheets>
    <sheet name="2024 SRKW related budget" sheetId="4" r:id="rId1"/>
    <sheet name="2024 SRKW related legislation" sheetId="6" r:id="rId2"/>
  </sheets>
  <definedNames>
    <definedName name="_xlnm.Print_Titles" localSheetId="0">'2024 SRKW related budget'!$2:$2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7" i="4" l="1"/>
  <c r="H131" i="4"/>
  <c r="H132" i="4" l="1"/>
  <c r="H119" i="4"/>
  <c r="H104" i="4"/>
  <c r="H98" i="4"/>
  <c r="H105" i="4"/>
  <c r="H97" i="4"/>
  <c r="H96" i="4"/>
  <c r="H95" i="4"/>
  <c r="H94" i="4"/>
  <c r="H53" i="4"/>
  <c r="H51" i="4"/>
  <c r="H33" i="4"/>
  <c r="H29" i="4"/>
  <c r="H32" i="4"/>
  <c r="H18" i="4"/>
  <c r="H11" i="4"/>
  <c r="H28" i="4"/>
  <c r="H10" i="4"/>
  <c r="H9" i="4"/>
  <c r="H8" i="4" l="1"/>
  <c r="F147" i="4" l="1"/>
  <c r="E147" i="4"/>
  <c r="H45" i="4" l="1"/>
  <c r="H24" i="4"/>
  <c r="I85" i="4" l="1"/>
  <c r="H17" i="4"/>
  <c r="H19" i="4"/>
  <c r="I54" i="4" l="1"/>
  <c r="H147" i="4"/>
  <c r="B155" i="4"/>
  <c r="I126" i="4"/>
  <c r="B153" i="4"/>
  <c r="B154" i="4"/>
  <c r="B152" i="4"/>
  <c r="I139" i="4"/>
  <c r="I145" i="4"/>
  <c r="I108" i="4"/>
  <c r="B151" i="4" l="1"/>
  <c r="B158" i="4" s="1"/>
</calcChain>
</file>

<file path=xl/sharedStrings.xml><?xml version="1.0" encoding="utf-8"?>
<sst xmlns="http://schemas.openxmlformats.org/spreadsheetml/2006/main" count="312" uniqueCount="187">
  <si>
    <t>Agency</t>
  </si>
  <si>
    <t>Title</t>
  </si>
  <si>
    <t>Description</t>
  </si>
  <si>
    <t>Budget</t>
  </si>
  <si>
    <t>Prey</t>
  </si>
  <si>
    <t>Recommendation 1: Significantly increase investment in restoration and acquisition of habitat in areas where Chinook stocks most benefit Southern Resident orcas.</t>
  </si>
  <si>
    <t>Operating</t>
  </si>
  <si>
    <t>Recreation and Conservation Office</t>
  </si>
  <si>
    <t>Capital</t>
  </si>
  <si>
    <t>Washington Department of Fish and Wildlife</t>
  </si>
  <si>
    <t>Department of Natural Resources</t>
  </si>
  <si>
    <t>Washington Conservation Commission</t>
  </si>
  <si>
    <t xml:space="preserve">Recommendation 3: Apply and enforce laws that protect habitat. </t>
  </si>
  <si>
    <t>Department of Fish and Wildlife</t>
  </si>
  <si>
    <t>Department of Ecology</t>
  </si>
  <si>
    <t xml:space="preserve">Recommendation 6: Significantly increase hatchery production and programs to benefit Southern Resident orcas consistent with sustainable fisheries and stock management, available habitat, recovery plans and the Endangered Species Act. Hatchery increases need to be done in concert with significantly increased habitat protection and restoration measures. </t>
  </si>
  <si>
    <t>Recommendation 7: Prepare an implementation strategy to reestablish salmon runs above existing dams, increasing prey availability for Southern Resident orcas.</t>
  </si>
  <si>
    <t>Recommendation 8: Increase spill to benefit Chinook for Southern Residents by adjusting Total Dissolved Gas allowances at the Snake and Columbia River dams.</t>
  </si>
  <si>
    <t>Recommendation 10: Support full implementation and funding of the 2019-28 Pacific Salmon Treaty.</t>
  </si>
  <si>
    <t>Recommendation 11: Reduce Chinook bycatch in west coast commercial fisheries.</t>
  </si>
  <si>
    <t>Recommendation 12: Direct the appropriate agencies to work with tribes and National Oceanic and Atmospheric Administration to determine if pinniped (harbor seal and sea lion) predation is a limiting factor for Chinook in Puget Sound and along Washington’s outer coast and evaluate potential management actions.</t>
  </si>
  <si>
    <t>Recommendation 13: Support authorization and other actions to more effectively manage pinniped predation of salmon in the Columbia River.</t>
  </si>
  <si>
    <t>Recommendation 14: Reduce populations of nonnative predatory fish species that prey upon or compete with Chinook.</t>
  </si>
  <si>
    <t>Recommendation 15: Monitor forage fish populations to inform management actions</t>
  </si>
  <si>
    <t>Recommendation 16: Support the Puget Sound zooplankton sampling program as a Chinook and forage fish management tool.</t>
  </si>
  <si>
    <t>Vessel Noise</t>
  </si>
  <si>
    <t>Recommendation 17: Establish a statewide “go-slow” bubble for small vessels and commercial whale watching vessels within half a nautical mile of Southern Resident orcas.</t>
  </si>
  <si>
    <t>Recommendation 18: Establish a limited-entry whale-watching permit system for commercial whale-watching vessels and commercial kayak groups in the inland waters of Washington state to increase acoustic and physical refuge opportunities for the orcas.</t>
  </si>
  <si>
    <t>Recommendation 19: Create an annual Orca Protection endorsement for all recreational boaters to ensure that all boaters are educated on how to limit boating impacts to orcas.</t>
  </si>
  <si>
    <t>Recommendation 20: Increase enforcement capacity and fully enforce regulations on small vessels to provide protection to Southern Residents.</t>
  </si>
  <si>
    <t>Recommendation 21: Discourage the use of echo sounders and underwater transducers within one kilometer of orcas.</t>
  </si>
  <si>
    <t>Recommendation 22: Implement shipping noise-reduction initiatives and monitoring programs, coordinating with Canadian and U.S. authorities.</t>
  </si>
  <si>
    <t>Recommendation 23: Reduce noise from the Washington state ferries by accelerating the transition to quieter and more fuel-efficient vessels and implementing other strategies to reduce ferry noise when Southern Residents are present.</t>
  </si>
  <si>
    <t>Recommendation 24: Reduce the threat of oil spills in Puget Sound to the survival of Southern Residents.</t>
  </si>
  <si>
    <t>Recommendation 25: Coordinate with the Navy in 2019 to discuss reduction of noise and disturbance affecting Southern Resident orcas from military exercises and Navy aircraft.</t>
  </si>
  <si>
    <t xml:space="preserve">Recommendation 26: Revise chapter 77.15.740 RCW to increase the buffer to 400 yards behind the orcas. </t>
  </si>
  <si>
    <t xml:space="preserve">Recommendation 27: Determine how permit applications in Washington state that could increase traffic and vessel impacts could be required to explicitly address potential impacts to orcas. </t>
  </si>
  <si>
    <t>Recommendation 28: Suspend viewing of Southern Resident orcas.</t>
  </si>
  <si>
    <t>Recommendation 46: Expand the Governor's Maritime Blue scope of work and provide funding to implement recommendations and pursue shipping and other maritime innovations that benefit SRKW.</t>
  </si>
  <si>
    <t>Recommendation 49: Conduct comprehensive environmental review and take action to prevent whale-strike risk and underwater noise posed by fast-ferries and water taxis in critical habitat.</t>
  </si>
  <si>
    <t>Contaminants</t>
  </si>
  <si>
    <t>Recommendation 29: Accelerate the implementation of the ban on polychlorinated biphenyls in state purchased products and make information available online for other purchasers.</t>
  </si>
  <si>
    <t>Recommendation 30: Identify, prioritize and take action on chemicals that impact orcas and their prey.</t>
  </si>
  <si>
    <t xml:space="preserve">Recommendation 31: Reduce stormwater threats and accelerate clean-up of toxics that are harmful to orcas. </t>
  </si>
  <si>
    <t>Recommendation 32: Improve effectiveness, implementation and enforcement of National Pollutant Discharge Elimination System permits to address direct threats to Southern Resident orcas and their prey.</t>
  </si>
  <si>
    <t xml:space="preserve">Recommendation 33: Increase monitoring of toxic substances in marine waters; create and deploy adaptive management strategies to reduce threats to orcas and their prey. </t>
  </si>
  <si>
    <t>Recommendation 36: Monitor progress of implementation and identify needed enhancements.</t>
  </si>
  <si>
    <t>Recommendation 39: Develop a National Pollution Discharge Elimination permit framework for advanced wastewater treatment in Puget Sound to reduce nutrients in wastewater discharges to Puget Sound by 2022.</t>
  </si>
  <si>
    <t>Recommendation 40: Better align existing nonpoint programs with nutrient reduction activities and explore new ways to achieve the necessary nonpoint source nutrient reductions.</t>
  </si>
  <si>
    <t>Monitoring &amp; Accountability</t>
  </si>
  <si>
    <t xml:space="preserve">Recommendation 34: Provide sustainable funding for implementation of all recommendations. </t>
  </si>
  <si>
    <t xml:space="preserve">Recommendation  35: Conduct research, science and monitoring to inform decision making, adaptive management and implementation of actions to recover Southern Residents. </t>
  </si>
  <si>
    <t>Recommendation 37: Protect against regulatory rollbacks at the state and federal level.</t>
  </si>
  <si>
    <t>Recommendation 41: Collect high quality nutrient data in watersheds to fill key knowledge gaps of baseline conditions.</t>
  </si>
  <si>
    <t>Recommendation 42: Create one or more entities with authority and funding to recover and advocate for Southern Resident orcas by implementing task force recommendations as needed and report to public, governor, and comanagers on status.</t>
  </si>
  <si>
    <t>Climate Change</t>
  </si>
  <si>
    <t>Recommendation 43: Take aggressive, comprehensive and sustained action to reduce human-caused greenhouse gas emissions with goal of achieving net zero emissions by 2050.</t>
  </si>
  <si>
    <t>Recommendation 44: Increase Washington's ability to understand, reduce, remediate, and adapt to the consequences of ocean acidification.</t>
  </si>
  <si>
    <t>Recommendation 45: Mitigate the impacts of a changing climate by accelerating and increasing action to increase the resiliency and vittality of salmon populations and the ecosystems on which they depend.</t>
  </si>
  <si>
    <t>Recommendation 47: Identify and mitigate increased threats from contaminants due to climate change and ocean acidification.Prioritize actions that reduce exposure where impacts expected to be most severe.</t>
  </si>
  <si>
    <t>Future Growth</t>
  </si>
  <si>
    <t>Recommendation 48: Adopt and implement policies, incentives and regulations for future growth and development to prevent further degradation of critical habitat and sensitive ecosystems; enable growth in ways that result in net ecological gain; evaluate and report outcomes.</t>
  </si>
  <si>
    <t>Notes</t>
  </si>
  <si>
    <t>Southern Resident Orca portion of funding</t>
  </si>
  <si>
    <t>Conservation Technical Assistance</t>
  </si>
  <si>
    <t>Modernized Stream Mapping</t>
  </si>
  <si>
    <t>Cleanup Settlement Account Projects</t>
  </si>
  <si>
    <t>Recommendation 15: Monitor forage fish populations to inform decisions on harvest and management actions that provide for sufficient feedstocks to support increased abundance.</t>
  </si>
  <si>
    <t>Fish Health and Marking</t>
  </si>
  <si>
    <t>This proposal will support increased needs at hatchery facilities for current and expanded production which includes fish health and mass-marking. If not funded, hatchery production goals may not be met, fish health will not be staffed adequately to monitor state and commercial aquaculture, and fish intended for harvest will not be mass marked. This funding ensures ongoing measures to support recreational and commercial harvest, tribal harvest, Southern Resident killer whale prey, and conservation efforts for wild salmonids. Formerly known as the hatchery investment strategy.</t>
  </si>
  <si>
    <t>Salmon ESA Regulatory Compliance</t>
  </si>
  <si>
    <t>Statewide Lidar Acquisition and Refresh</t>
  </si>
  <si>
    <t>DNR and other federal, Tribal, state, and local governments have an ongoing need for up-to-date lidar data which support salmon recovery with projects like channelge migration analysis, riparian monitoring, high-resolution change detection, and others. This funding request will allow collection of new data to create a cost-effective, consistent, and predictable baseline for those reliant upon lidar across the state, providing planing efficiencies and reducing indivudal and costly efforts. DNR is required by law to provide up-to-date data using the best practicable technology, including lidar.</t>
  </si>
  <si>
    <t>SRFB Legislative Request</t>
  </si>
  <si>
    <t xml:space="preserve">Capital budget request to supplement the FY23-25 Salmon Recovery Funding Board project funding program. </t>
  </si>
  <si>
    <t>Prey Subtotal</t>
  </si>
  <si>
    <t>Forage Fish Monitoring</t>
  </si>
  <si>
    <t xml:space="preserve">The health of Puget Sound is significantly degraded by excess nutrients that cause low dissolved oxygen, disrupt the food chain, and harm our
orca and salmon populations. To help address this issue, Ecology issued the Puget Sound Nutrient General Permit in 2021, and in 2022, the
Legislature provided onetime funding to develop recommendations on how to establish a nutrient credit trading program that could lead to
quicker and more efficient nutrient reductions. </t>
  </si>
  <si>
    <t>Contaminants Subtotal</t>
  </si>
  <si>
    <t>Vessels Subtotal</t>
  </si>
  <si>
    <t>Recommendation 45: Mitigate the impacts of a changing climate by accelerating and increasing action to increase the resiliency and vitality of salmon populations and the ecosystems on which they depend.</t>
  </si>
  <si>
    <t>Climate Change Subtotal</t>
  </si>
  <si>
    <t>Total Future Growth</t>
  </si>
  <si>
    <t>Monitoring Subtotal</t>
  </si>
  <si>
    <t>As the climate changes and temperatures climb, Washington faces serious impacts to its snowpack, infrastructure, and water supplies. Since
2019, the Legislature has tasked Ecology with implementing a number of laws designed to: 1) help transition the state’s economy from being
based primarily on fossil fuels to having net zero emissions; 2) help to slow the causes of climate change; and 3) support communities already
impacted by the effects of climate change.</t>
  </si>
  <si>
    <t>Capacity for Climate Pollution Reduction</t>
  </si>
  <si>
    <t>Climate Subtotal</t>
  </si>
  <si>
    <t>Future Growth Subtotal</t>
  </si>
  <si>
    <t xml:space="preserve">The Cleanup Settlement Account (CSA) was created by the Legislature in 2008 to manage money from settlements or court orders in cases of bankruptcy, limited ability to pay, or natural resource damages. The account ensures settlement funds are linked to specific site cleanup activities or to address injuries to natural resources. </t>
  </si>
  <si>
    <t xml:space="preserve">Protecting State Waters </t>
  </si>
  <si>
    <t>Ringold Hatchery Replacement Ponds</t>
  </si>
  <si>
    <t>Department of Transportation</t>
  </si>
  <si>
    <t>WSDOT Culverts</t>
  </si>
  <si>
    <t>Upgrade fish passage blockages on roads and highways</t>
  </si>
  <si>
    <t>Transportation</t>
  </si>
  <si>
    <t>Stormwater Retrofits</t>
  </si>
  <si>
    <t>Estuary and Restoration Program</t>
  </si>
  <si>
    <t>Whidbey Basin Ecosystem Recovery</t>
  </si>
  <si>
    <t xml:space="preserve">To achieve sustainable natural resources and farmland, Washington must engage more residents and landowners in conservation efforts. This proposed increase will enable conservation districts to reach a broader cross section of their communities and build voluntary partnerships with far more residents than is possible now.  </t>
  </si>
  <si>
    <t>Regional Conservation Partnership Program</t>
  </si>
  <si>
    <t>Removal of Northern Pike Minnow</t>
  </si>
  <si>
    <t>Brian Abbott Fish Barrier Removal Board</t>
  </si>
  <si>
    <t>Near term Work to Inform Nutrient Credit Trading</t>
  </si>
  <si>
    <t>Agency Request</t>
  </si>
  <si>
    <t>Governor</t>
  </si>
  <si>
    <t>Final</t>
  </si>
  <si>
    <t>Hood Canal Bridge Fish Passage</t>
  </si>
  <si>
    <t>Governor's Office</t>
  </si>
  <si>
    <t>Riparian Roundtable</t>
  </si>
  <si>
    <t>Snake River Recreation Study</t>
  </si>
  <si>
    <t>Department of Commerce</t>
  </si>
  <si>
    <t>Studying preferred alternatives for recreation.</t>
  </si>
  <si>
    <t>Managing European Green Crab on State owned aquatic lands</t>
  </si>
  <si>
    <t>Avian Predation Workgroup</t>
  </si>
  <si>
    <t>Washington Department of Natural Resources</t>
  </si>
  <si>
    <t>NEW 2024 ACTION TO BENEFIT PREY: Avian Predation on juvenile salmonids</t>
  </si>
  <si>
    <t xml:space="preserve">Kelp and Eelgrass Plan </t>
  </si>
  <si>
    <t>DNR proposes to fix the funding shortfall error to allow DNR to conduct the necessary studies and research to meet the deliverable dates in the statute.</t>
  </si>
  <si>
    <t>Squaxin Island Tribe Blue Carbon Sequestration</t>
  </si>
  <si>
    <t>2024 Enacted Supplemental Budget - Orca Task Force recommendations</t>
  </si>
  <si>
    <t xml:space="preserve">HB 2045 </t>
  </si>
  <si>
    <t>Recreation and Conservation Office and Washington Department of Transportation</t>
  </si>
  <si>
    <t>WSDOT and local governments may enact "Adopt a Fish Passage" program and accept money or property doanted to the local government for purpose of fish barrier removal.</t>
  </si>
  <si>
    <t>HB 2293</t>
  </si>
  <si>
    <t xml:space="preserve">The Department of Fish and Wildlife (DFW) must convene an Avian Salmon Predation
Work Group (Work Group). The Work Group is required to identify all avian species that
predate on juvenile salmon at a population level, determine whether those species are
adversely impacting the recovery of any threatened or endangered salmon species, and identify remedies. </t>
  </si>
  <si>
    <t xml:space="preserve">SB 5931 </t>
  </si>
  <si>
    <t>SB5667</t>
  </si>
  <si>
    <t>Intent to enroll more lands in the small forestland riparian easement program by increasing compensation to landowners and expediting application review.</t>
  </si>
  <si>
    <t>SB5884</t>
  </si>
  <si>
    <t>Washington State</t>
  </si>
  <si>
    <r>
      <t>Recommendation 2:</t>
    </r>
    <r>
      <rPr>
        <sz val="12"/>
        <color theme="1"/>
        <rFont val="Calibri"/>
        <family val="2"/>
        <scheme val="minor"/>
      </rPr>
      <t xml:space="preserve"> </t>
    </r>
    <r>
      <rPr>
        <b/>
        <sz val="12"/>
        <color theme="1"/>
        <rFont val="Calibri"/>
        <family val="2"/>
        <scheme val="minor"/>
      </rPr>
      <t>Immediately fund acquisition and restoration of nearshore habitat to increase the abundance of forage fish for salmon sustenance.</t>
    </r>
  </si>
  <si>
    <r>
      <t>Recommendation 4:</t>
    </r>
    <r>
      <rPr>
        <b/>
        <sz val="12"/>
        <color theme="1"/>
        <rFont val="Calibri"/>
        <family val="2"/>
        <scheme val="minor"/>
      </rPr>
      <t xml:space="preserve"> Immediately strengthen protection of Chinook and forage fish habitat through legislation that amends existing statutes, agency rule making and/or agency policy. </t>
    </r>
  </si>
  <si>
    <r>
      <t>Recommendation 5:</t>
    </r>
    <r>
      <rPr>
        <b/>
        <sz val="12"/>
        <color theme="1"/>
        <rFont val="Calibri"/>
        <family val="2"/>
        <scheme val="minor"/>
      </rPr>
      <t xml:space="preserve"> Develop incentives to encourage voluntary actions to protect habitat.</t>
    </r>
  </si>
  <si>
    <t>This proposal builds off the current two-year pilot project funded in the 2022 supplemental budget to evaluate and determine the best mapping methodologies to update Washington's National Hydrography Dataset (NHD) in response to recommendations from the Governor's State/Tribal Riparian Restoration and Protection workgroups in 2019. Work completed in fiscal year 2022, and USGS's decision to move to elevation-derived hydrography (EDH), has substantiated that EDH is the best methodology available to update the state's hydrography dataset moving forward. This proposal would provide funding to begin updating stream mapping across the state using EDH, beginning in Puget Sound, and conduct a second pilot project in the Walla Walla watershed to identify any needed adaptions to mapping methodologies for Eastern Washington landscapes.</t>
  </si>
  <si>
    <t xml:space="preserve">The Washington Department of Fish and Wildlife (WDFW) utilizes Department of Ecology’s (Ecology) Washington Conservation Corps (WCC) crew for monitoring of forage fish, and Ecology has notified the WDFW of a cost increase effective October 1, 2023. Forage fish are a foundation of marine food webs and several critical species spawn in nearshore habitat, increasingly at risk from shoreline development, armoring, toxic runoff, and chemical spills. </t>
  </si>
  <si>
    <t>Bill Title and Link</t>
  </si>
  <si>
    <t>Improve passage at Hood Canal Bridge.</t>
  </si>
  <si>
    <t>Remove prioritized fish passage barriers with maximum benefit.</t>
  </si>
  <si>
    <t>Washington Coast Restoration and Resiliency Initiative</t>
  </si>
  <si>
    <t xml:space="preserve">Capital budget request to supplement the FY23-25 Washington Coast Restoration and Resiliency Initiative (WCRRI) project funding program. </t>
  </si>
  <si>
    <t>Upper Green River Forest Carbon Storage</t>
  </si>
  <si>
    <t>Improve forest ecosystem and carbon storage.</t>
  </si>
  <si>
    <t>Forest Riparian Easements</t>
  </si>
  <si>
    <t>Protect forested riparian areas using easements.</t>
  </si>
  <si>
    <t>Nearshore restoration projects.</t>
  </si>
  <si>
    <t>Funding for roundtable on state riparian areas.</t>
  </si>
  <si>
    <t>Restoration on working lands.</t>
  </si>
  <si>
    <t>Critical Infrastructure Maintenance</t>
  </si>
  <si>
    <t>Our ability to adequately maintain and repair critical hatchery facilities and infrastructure is entirely dependent upon the availability of sufficient resources including staffing, materials, tools, vehicles, and equipment. Consistent, timely, and proper maintenance and repair of infrastructure enables operations to continue effectively and efficiently and extends the useful life of essential components. Vital infrastructure components needing immediate attention include a reliable supply of water; the ability to quickly repair and replace essential equipment and electrical services; repairs to rearing ponds to avoid loss of fish; a safe and hazard-free chemical (formalin) storage and dispensing system; and accurate mapping of all underground and above ground infrastructure and utility systems. Current staffing, equipment, and material resources are insufficient to sustain an adequate maintenance program of critical hatchery infrastructure. Many of our hatcheries are well over 50 years old and are rapidly degrading. Current maintenance resources are barely keeping up with urgent and emergency work. It is only a matter of time before there may be a catastrophic fish loss. To mitigate the risk, additional maintenance support resources are needed to meet the challenges of operating old and rapidly deteriorating facilities.</t>
  </si>
  <si>
    <t>Recent Biological opinion implementation to protect wild fish. Intakes, genetics, weirs. The National Marine Fisheries Service (NMFS) and US Fish &amp; Wildlife Service (USFWS) have developed Biological Opinions (BIOPs) on the operation of WDFW hatcheries and have concluded that additional measures, also known as Terms and Conditions, must be made to hatchery operations and infrastructure to minimize impacts to listed species  and Critical Habitat and have also added additional monitoring, evaluation, and research activities to determine if those measures are minimizing impacts to those species. WDFW must meet the Terms and Conditions outlined in the BiOps to continue to operate at current levels. Hatchery programs may be discontinued or significantly reduced to meet ESA requirements if the Terms and Conditions are not funded. Many of the changes required to continue operations also include unfunded mandates. This funding ensures ongoing measures to support conservation efforts for salmonid recovery, recreational and commercial harvest, tribal harvest, and Southern Resident killer whale prey. This funding request will also help ensure we meet our mission statement “To preserve, protect and perpetuate fish, wildlife and ecosystems while providing sustainable fish and wildlife recreational and commercial opportunities.” Activities associated with this request include; 1.) Construction, installation, and operation of five additional weirs in the lower Columbia River, 2.) Implementation of Marblemount Chum Program (otolith marking and analysis), 3.) Implementation of Marblemount Spring Chinook conservation program, 4.) Marblemount intake evaluation at Jordan Creek, 5.) Marblemount Clarks Creek habitat assessment, 6.) Installation of flow measurement equipment at Marblemount, 7.) Otolith marking, collection and analysis (Wallace and Kendall), 8.) Genetic sampling, monitoring, and modeling for new and existing programs.</t>
  </si>
  <si>
    <t>The Ringold Hatchery has several renovation projects in the 10-year plan. To help minimize fish loss and ensure production goals are met for several species, 14 crumbling vinyl raceways at Ringold Springs Hatchery need to be replaced. The vinyl raceways at the facility have far exceeded their lifespan and require lengthy and repairs routinely. Currently these raceways are used for intermediate rearing of steelhead, tiger muskies and rainbow fry. They may also be needed for rearing spring Chinook salmon as part of an effort to help recover Puget Sound’s Southern Resident killer whale population, which is listed for protection under the federal Endangered Species Act.</t>
  </si>
  <si>
    <t>Fish marking at hatcheries for Endangered Species Act (ESA) compliance.</t>
  </si>
  <si>
    <t>Public Utility District Fish Barrier Related Costs</t>
  </si>
  <si>
    <t>Fish passage barrier removal .</t>
  </si>
  <si>
    <t>Remove northern pike minnow from Lake Washington.</t>
  </si>
  <si>
    <t>NEW 2024 ACTION TO BENEFIT PREY: Manage invasive species with threats to ocean food web.</t>
  </si>
  <si>
    <t>NEW 2024 ACTION TO BENEFIT PREY: Avian Predation on juvenile salmonids.</t>
  </si>
  <si>
    <t>European Green Crab Management</t>
  </si>
  <si>
    <t>Create Avian predation workgroup (House Bill 2293).</t>
  </si>
  <si>
    <t>Floatplane Dock Tire Removal (6ppD-quinone) Removal</t>
  </si>
  <si>
    <t>Remove tires from docks.</t>
  </si>
  <si>
    <t>Improve stormwater runoff on roads .</t>
  </si>
  <si>
    <t>Tire dust regulatory actions and rulemaking (6PPD-q pollution, SB 5931).</t>
  </si>
  <si>
    <t>Tire dust study (66pd-q).</t>
  </si>
  <si>
    <t>Tire Dust Regulatory Actions</t>
  </si>
  <si>
    <t>Tire Waste Study</t>
  </si>
  <si>
    <t>Wastewater Treatment Capacity Analysis</t>
  </si>
  <si>
    <t>Wastewater treatment capacity analysis.</t>
  </si>
  <si>
    <t>Salish Sea dissolved oxygen study.</t>
  </si>
  <si>
    <t>Salish Sea Dissolved Oxygen Study</t>
  </si>
  <si>
    <t xml:space="preserve">Orca Monitoring and Research </t>
  </si>
  <si>
    <t>Funding for filling knowledge gaps through conservation research to monitor health of SRKW.</t>
  </si>
  <si>
    <t>Recommendation  36: Monitor progress of implementation and identify needed enhancements.</t>
  </si>
  <si>
    <t>On May 25, 2023, the United States’ Supreme Court issued a decision in Sackett v. EPA, which significantly affects the scope of the Clean
Water Act and reduces the types of water bodies, including most wetlands, that are federally protected. However, the state’s Water Pollution
Control Act (Chapter 90.48. RCW) still provides protection for all Washington wetlands and waters. Prior to the change in the Waters of the
United States definition, the U.S. Army Corps of Engineers issued permits for projects that could impact these waters. But now that federal
permits are no longer available for certain waters, the state will have to provide authorization, via administrative orders or an eventual permit
before such projects can proceed legally.</t>
  </si>
  <si>
    <t>Recommendation 38: Explore minimum standards for local stormwater funding.</t>
  </si>
  <si>
    <r>
      <rPr>
        <b/>
        <sz val="12"/>
        <color theme="1"/>
        <rFont val="Calibri"/>
        <family val="2"/>
        <scheme val="minor"/>
      </rPr>
      <t>Not Included:</t>
    </r>
    <r>
      <rPr>
        <sz val="12"/>
        <color theme="1"/>
        <rFont val="Calibri"/>
        <family val="2"/>
        <scheme val="minor"/>
      </rPr>
      <t xml:space="preserve"> Transportation Budget, culvert injunction funding</t>
    </r>
  </si>
  <si>
    <t>Creating an adopt a fish barrier program.</t>
  </si>
  <si>
    <t>Concerning court ordered restitution in environmental criminal cases.</t>
  </si>
  <si>
    <t>Allowing courts to order restitution for harm to natural resources or the environment, after a criminal conviction.</t>
  </si>
  <si>
    <t>Compensation of small forest landowners for the Forest Riparian Easement Program.</t>
  </si>
  <si>
    <t>Stands up a workgroup to address the effects of avian predation on salmon.</t>
  </si>
  <si>
    <r>
      <t>Recommendation 4:</t>
    </r>
    <r>
      <rPr>
        <b/>
        <sz val="12"/>
        <color theme="1"/>
        <rFont val="Calibri"/>
        <family val="2"/>
        <scheme val="minor"/>
      </rPr>
      <t xml:space="preserve"> Strengthen protection of Chinook and forage fish habitat through legislation that amends existing statutes, agency rulemaking, and/or agency policy.</t>
    </r>
  </si>
  <si>
    <t>Expedites the safer products for Washington process regarding motorized vehicle tires containing 6PPD.</t>
  </si>
  <si>
    <t>In 2019 the Legislature established an administrative process for the Department of Ecology (Ecology) to regulate priority chemicals in priority consumer products, referred to as Safer Products for Washington (SPWA). 6PPD is added to the list of priority chemicals in SPWA.</t>
  </si>
  <si>
    <t>TOTAL SRKW related funding</t>
  </si>
  <si>
    <t>TOTAL Orca Task Force Recommendations related funding</t>
  </si>
  <si>
    <t>2024 Orca TF related Legislation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</si>
</sst>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quot;$&quot;* #,##0_);_(&quot;$&quot;* \(#,##0\);_(&quot;$&quot;* &quot;-&quot;??_);_(@_)"/>
    <numFmt numFmtId="165" formatCode="&quot;$&quot;#,##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sz val="9"/>
      <color theme="1"/>
      <name val="Calibri"/>
      <family val="2"/>
      <scheme val="minor"/>
    </font>
    <font>
      <b/>
      <sz val="12"/>
      <color theme="0"/>
      <name val="Calibri"/>
      <family val="2"/>
      <scheme val="minor"/>
    </font>
    <font>
      <sz val="11"/>
      <name val="Calibri"/>
      <family val="2"/>
      <scheme val="minor"/>
    </font>
    <font>
      <b/>
      <sz val="11"/>
      <name val="Calibri"/>
      <family val="2"/>
      <scheme val="minor"/>
    </font>
    <font>
      <sz val="11"/>
      <color theme="0"/>
      <name val="Calibri"/>
      <family val="2"/>
      <scheme val="minor"/>
    </font>
    <font>
      <b/>
      <sz val="12"/>
      <name val="Calibri"/>
      <family val="2"/>
      <scheme val="minor"/>
    </font>
    <font>
      <b/>
      <sz val="10"/>
      <color theme="1"/>
      <name val="Calibri"/>
      <family val="2"/>
      <scheme val="minor"/>
    </font>
    <font>
      <b/>
      <sz val="36"/>
      <color theme="0"/>
      <name val="Calibri"/>
      <family val="2"/>
      <scheme val="minor"/>
    </font>
    <font>
      <b/>
      <sz val="30"/>
      <color theme="0"/>
      <name val="Calibri"/>
      <family val="2"/>
      <scheme val="minor"/>
    </font>
    <font>
      <b/>
      <sz val="28"/>
      <color theme="0"/>
      <name val="Calibri"/>
      <family val="2"/>
      <scheme val="minor"/>
    </font>
    <font>
      <sz val="12"/>
      <name val="Calibri"/>
      <family val="2"/>
      <scheme val="minor"/>
    </font>
  </fonts>
  <fills count="16">
    <fill>
      <patternFill patternType="none"/>
    </fill>
    <fill>
      <patternFill patternType="gray125"/>
    </fill>
    <fill>
      <patternFill patternType="solid">
        <fgColor theme="0" tint="-0.499984740745262"/>
        <bgColor indexed="64"/>
      </patternFill>
    </fill>
    <fill>
      <patternFill patternType="solid">
        <fgColor rgb="FF519CDB"/>
        <bgColor indexed="64"/>
      </patternFill>
    </fill>
    <fill>
      <patternFill patternType="solid">
        <fgColor rgb="FF73BFBB"/>
        <bgColor indexed="64"/>
      </patternFill>
    </fill>
    <fill>
      <patternFill patternType="solid">
        <fgColor rgb="FF24787D"/>
        <bgColor indexed="64"/>
      </patternFill>
    </fill>
    <fill>
      <patternFill patternType="solid">
        <fgColor rgb="FFBABE56"/>
        <bgColor indexed="64"/>
      </patternFill>
    </fill>
    <fill>
      <patternFill patternType="solid">
        <fgColor rgb="FFAFAF9D"/>
        <bgColor indexed="64"/>
      </patternFill>
    </fill>
    <fill>
      <patternFill patternType="solid">
        <fgColor rgb="FF5C6C55"/>
        <bgColor indexed="64"/>
      </patternFill>
    </fill>
    <fill>
      <patternFill patternType="solid">
        <fgColor theme="4" tint="-0.249977111117893"/>
        <bgColor indexed="64"/>
      </patternFill>
    </fill>
    <fill>
      <patternFill patternType="solid">
        <fgColor theme="0"/>
        <bgColor indexed="64"/>
      </patternFill>
    </fill>
    <fill>
      <patternFill patternType="solid">
        <fgColor theme="0"/>
        <bgColor theme="9" tint="0.79998168889431442"/>
      </patternFill>
    </fill>
    <fill>
      <patternFill patternType="solid">
        <fgColor theme="5" tint="0.59999389629810485"/>
        <bgColor indexed="64"/>
      </patternFill>
    </fill>
    <fill>
      <patternFill patternType="solid">
        <fgColor theme="4" tint="-0.499984740745262"/>
        <bgColor indexed="64"/>
      </patternFill>
    </fill>
    <fill>
      <patternFill patternType="solid">
        <fgColor rgb="FF85ADA3"/>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233">
    <xf numFmtId="0" fontId="0" fillId="0" borderId="0" xfId="0"/>
    <xf numFmtId="0" fontId="5" fillId="0" borderId="0" xfId="0" applyFont="1" applyAlignment="1">
      <alignment horizontal="left"/>
    </xf>
    <xf numFmtId="0" fontId="4" fillId="0" borderId="0" xfId="0" applyFont="1" applyAlignment="1">
      <alignment horizontal="left" wrapText="1"/>
    </xf>
    <xf numFmtId="0" fontId="2"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xf>
    <xf numFmtId="0" fontId="9" fillId="0" borderId="1" xfId="0" applyFont="1" applyBorder="1" applyAlignment="1">
      <alignment horizontal="left" vertical="top" wrapText="1"/>
    </xf>
    <xf numFmtId="0" fontId="5"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6" fontId="9" fillId="0" borderId="1" xfId="1" applyNumberFormat="1" applyFont="1" applyFill="1" applyBorder="1" applyAlignment="1">
      <alignment horizontal="left" vertical="top" wrapText="1"/>
    </xf>
    <xf numFmtId="0" fontId="9" fillId="0" borderId="1" xfId="0" applyFont="1" applyBorder="1" applyAlignment="1">
      <alignment horizontal="left" vertical="top"/>
    </xf>
    <xf numFmtId="0" fontId="9" fillId="0" borderId="2" xfId="0" applyFont="1" applyBorder="1" applyAlignment="1">
      <alignment horizontal="left" vertical="top" wrapText="1"/>
    </xf>
    <xf numFmtId="0" fontId="9" fillId="10" borderId="1" xfId="0" applyFont="1" applyFill="1" applyBorder="1" applyAlignment="1">
      <alignment horizontal="left" vertical="top" wrapText="1"/>
    </xf>
    <xf numFmtId="0" fontId="9" fillId="10" borderId="1" xfId="0" applyFont="1" applyFill="1" applyBorder="1" applyAlignment="1">
      <alignment horizontal="left" vertical="top"/>
    </xf>
    <xf numFmtId="0" fontId="9" fillId="0" borderId="1" xfId="0" applyFont="1" applyBorder="1" applyAlignment="1">
      <alignment vertical="top"/>
    </xf>
    <xf numFmtId="165" fontId="9" fillId="0" borderId="1" xfId="1" applyNumberFormat="1" applyFont="1" applyFill="1" applyBorder="1" applyAlignment="1">
      <alignment horizontal="left" vertical="top" wrapText="1"/>
    </xf>
    <xf numFmtId="165" fontId="9" fillId="10" borderId="1" xfId="0" applyNumberFormat="1" applyFont="1" applyFill="1" applyBorder="1" applyAlignment="1">
      <alignment horizontal="left" vertical="top"/>
    </xf>
    <xf numFmtId="165" fontId="0" fillId="11" borderId="1" xfId="1" applyNumberFormat="1" applyFont="1" applyFill="1" applyBorder="1" applyAlignment="1">
      <alignment horizontal="left" vertical="top"/>
    </xf>
    <xf numFmtId="6" fontId="9" fillId="0" borderId="4" xfId="1" applyNumberFormat="1" applyFont="1" applyFill="1" applyBorder="1" applyAlignment="1">
      <alignment horizontal="left" vertical="top" wrapText="1"/>
    </xf>
    <xf numFmtId="165" fontId="0" fillId="0" borderId="1" xfId="1" applyNumberFormat="1" applyFont="1" applyBorder="1" applyAlignment="1">
      <alignment horizontal="left" vertical="top" wrapText="1"/>
    </xf>
    <xf numFmtId="165" fontId="0" fillId="0" borderId="0" xfId="1" applyNumberFormat="1" applyFont="1" applyBorder="1" applyAlignment="1">
      <alignment horizontal="left" vertical="top" wrapText="1"/>
    </xf>
    <xf numFmtId="165" fontId="0" fillId="11" borderId="1" xfId="1" applyNumberFormat="1" applyFont="1" applyFill="1" applyBorder="1" applyAlignment="1">
      <alignment horizontal="left" vertical="top" wrapText="1"/>
    </xf>
    <xf numFmtId="165" fontId="9" fillId="11" borderId="1" xfId="1" applyNumberFormat="1" applyFont="1" applyFill="1" applyBorder="1" applyAlignment="1">
      <alignment horizontal="left" vertical="top"/>
    </xf>
    <xf numFmtId="165" fontId="0" fillId="10" borderId="1" xfId="1" applyNumberFormat="1" applyFont="1" applyFill="1" applyBorder="1" applyAlignment="1">
      <alignment horizontal="left" vertical="top" wrapText="1"/>
    </xf>
    <xf numFmtId="6" fontId="9" fillId="10" borderId="1" xfId="1" applyNumberFormat="1" applyFont="1" applyFill="1" applyBorder="1" applyAlignment="1">
      <alignment horizontal="left" vertical="top" wrapText="1"/>
    </xf>
    <xf numFmtId="6" fontId="0" fillId="0" borderId="1" xfId="1" applyNumberFormat="1" applyFont="1" applyFill="1" applyBorder="1" applyAlignment="1">
      <alignment horizontal="left" vertical="top" wrapText="1"/>
    </xf>
    <xf numFmtId="0" fontId="9" fillId="0" borderId="1" xfId="2" applyFont="1" applyBorder="1" applyAlignment="1">
      <alignment vertical="top" wrapText="1"/>
    </xf>
    <xf numFmtId="0" fontId="0" fillId="0" borderId="0" xfId="0" applyAlignment="1">
      <alignment horizontal="left" vertical="top"/>
    </xf>
    <xf numFmtId="165" fontId="0" fillId="0" borderId="1" xfId="1" applyNumberFormat="1" applyFont="1" applyFill="1" applyBorder="1" applyAlignment="1">
      <alignment horizontal="left" vertical="top" wrapText="1"/>
    </xf>
    <xf numFmtId="0" fontId="0" fillId="0" borderId="0" xfId="0" applyAlignment="1">
      <alignment horizontal="left"/>
    </xf>
    <xf numFmtId="6" fontId="0" fillId="0" borderId="0" xfId="0" applyNumberFormat="1" applyAlignment="1">
      <alignment horizontal="left" vertical="top"/>
    </xf>
    <xf numFmtId="6" fontId="0" fillId="0" borderId="1" xfId="0" applyNumberFormat="1" applyBorder="1" applyAlignment="1">
      <alignment horizontal="left" vertical="top"/>
    </xf>
    <xf numFmtId="0" fontId="0" fillId="10" borderId="1" xfId="0" applyFill="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xf>
    <xf numFmtId="165" fontId="0" fillId="0" borderId="0" xfId="1" applyNumberFormat="1" applyFont="1" applyBorder="1" applyAlignment="1">
      <alignment horizontal="left" vertical="top"/>
    </xf>
    <xf numFmtId="0" fontId="2" fillId="0" borderId="0" xfId="0" applyFont="1" applyAlignment="1">
      <alignment horizontal="left"/>
    </xf>
    <xf numFmtId="0" fontId="0" fillId="0" borderId="1" xfId="0" applyBorder="1" applyAlignment="1">
      <alignment horizontal="left"/>
    </xf>
    <xf numFmtId="44" fontId="2" fillId="0" borderId="0" xfId="1" applyFont="1" applyAlignment="1">
      <alignment horizontal="left"/>
    </xf>
    <xf numFmtId="165" fontId="0" fillId="0" borderId="0" xfId="1" applyNumberFormat="1" applyFont="1" applyAlignment="1">
      <alignment horizontal="left"/>
    </xf>
    <xf numFmtId="165" fontId="2" fillId="0" borderId="0" xfId="1" applyNumberFormat="1" applyFont="1" applyAlignment="1">
      <alignment horizontal="left"/>
    </xf>
    <xf numFmtId="0" fontId="0" fillId="10" borderId="1" xfId="0" applyFill="1" applyBorder="1" applyAlignment="1">
      <alignment vertical="top" wrapText="1"/>
    </xf>
    <xf numFmtId="165" fontId="0" fillId="0" borderId="0" xfId="1" applyNumberFormat="1" applyFont="1" applyAlignment="1">
      <alignment horizontal="left" vertical="top"/>
    </xf>
    <xf numFmtId="165" fontId="0" fillId="0" borderId="0" xfId="0" applyNumberFormat="1" applyAlignment="1">
      <alignment horizontal="left"/>
    </xf>
    <xf numFmtId="3" fontId="0" fillId="0" borderId="0" xfId="0" applyNumberFormat="1" applyAlignment="1">
      <alignment horizontal="left"/>
    </xf>
    <xf numFmtId="0" fontId="0" fillId="0" borderId="0" xfId="0" applyAlignment="1">
      <alignment horizontal="left" wrapText="1"/>
    </xf>
    <xf numFmtId="164" fontId="0" fillId="0" borderId="0" xfId="1" applyNumberFormat="1" applyFont="1" applyAlignment="1">
      <alignment horizontal="left"/>
    </xf>
    <xf numFmtId="0" fontId="0" fillId="0" borderId="0" xfId="0" applyAlignment="1">
      <alignment horizontal="left" vertical="top" wrapText="1"/>
    </xf>
    <xf numFmtId="165" fontId="11" fillId="0" borderId="0" xfId="1" applyNumberFormat="1" applyFont="1" applyBorder="1" applyAlignment="1">
      <alignment horizontal="left" vertical="top"/>
    </xf>
    <xf numFmtId="0" fontId="8" fillId="2" borderId="1" xfId="0" applyFont="1" applyFill="1" applyBorder="1" applyAlignment="1">
      <alignment horizontal="center" vertical="center" wrapText="1"/>
    </xf>
    <xf numFmtId="0" fontId="5" fillId="0" borderId="1" xfId="0" applyFont="1" applyBorder="1" applyAlignment="1">
      <alignment horizontal="left"/>
    </xf>
    <xf numFmtId="0" fontId="4" fillId="0" borderId="1" xfId="0" applyFont="1" applyBorder="1" applyAlignment="1">
      <alignment horizontal="left"/>
    </xf>
    <xf numFmtId="165" fontId="11" fillId="0" borderId="0" xfId="1" applyNumberFormat="1" applyFont="1" applyAlignment="1">
      <alignment horizontal="left"/>
    </xf>
    <xf numFmtId="165" fontId="11" fillId="0" borderId="0" xfId="1" applyNumberFormat="1" applyFont="1" applyAlignment="1">
      <alignment horizontal="left" vertical="top"/>
    </xf>
    <xf numFmtId="165" fontId="11" fillId="0" borderId="0" xfId="0" applyNumberFormat="1" applyFont="1" applyAlignment="1">
      <alignment horizontal="left"/>
    </xf>
    <xf numFmtId="6" fontId="10" fillId="12" borderId="1" xfId="1" applyNumberFormat="1" applyFont="1" applyFill="1" applyBorder="1" applyAlignment="1">
      <alignment horizontal="center" vertical="center"/>
    </xf>
    <xf numFmtId="165" fontId="1" fillId="0" borderId="1" xfId="1" applyNumberFormat="1" applyFont="1" applyBorder="1" applyAlignment="1">
      <alignment horizontal="right" vertical="top"/>
    </xf>
    <xf numFmtId="165" fontId="1" fillId="0" borderId="1" xfId="1" applyNumberFormat="1" applyFont="1" applyBorder="1" applyAlignment="1">
      <alignment horizontal="right"/>
    </xf>
    <xf numFmtId="6" fontId="11" fillId="0" borderId="0" xfId="0" applyNumberFormat="1" applyFont="1" applyAlignment="1">
      <alignment horizontal="left" vertical="top"/>
    </xf>
    <xf numFmtId="0" fontId="0" fillId="11" borderId="1" xfId="0" applyFill="1" applyBorder="1" applyAlignment="1">
      <alignment vertical="top" wrapText="1"/>
    </xf>
    <xf numFmtId="0" fontId="0" fillId="0" borderId="1" xfId="0" applyBorder="1" applyAlignment="1">
      <alignment vertical="top" wrapText="1"/>
    </xf>
    <xf numFmtId="0" fontId="0" fillId="11" borderId="1" xfId="0" applyFill="1" applyBorder="1" applyAlignment="1">
      <alignment horizontal="left" vertical="top" wrapText="1"/>
    </xf>
    <xf numFmtId="165" fontId="9" fillId="0" borderId="1" xfId="1" applyNumberFormat="1" applyFont="1" applyBorder="1" applyAlignment="1">
      <alignment horizontal="left" vertical="top" wrapText="1"/>
    </xf>
    <xf numFmtId="0" fontId="6" fillId="0" borderId="0" xfId="2" applyAlignment="1">
      <alignment vertical="top"/>
    </xf>
    <xf numFmtId="0" fontId="12"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left" vertical="center"/>
    </xf>
    <xf numFmtId="0" fontId="6" fillId="0" borderId="1" xfId="2" applyBorder="1" applyAlignment="1">
      <alignment vertical="top"/>
    </xf>
    <xf numFmtId="0" fontId="8" fillId="2" borderId="2" xfId="0" applyFont="1" applyFill="1" applyBorder="1" applyAlignment="1">
      <alignment horizontal="center" vertical="center"/>
    </xf>
    <xf numFmtId="0" fontId="2" fillId="0" borderId="0" xfId="0" applyFont="1" applyAlignment="1">
      <alignment horizontal="center" vertical="center"/>
    </xf>
    <xf numFmtId="0" fontId="8" fillId="2" borderId="1" xfId="0" applyFont="1" applyFill="1" applyBorder="1" applyAlignment="1">
      <alignment horizontal="center" vertical="center"/>
    </xf>
    <xf numFmtId="0" fontId="4" fillId="15" borderId="1" xfId="0" applyFont="1" applyFill="1" applyBorder="1" applyAlignment="1">
      <alignment horizontal="left" wrapText="1"/>
    </xf>
    <xf numFmtId="165" fontId="4" fillId="15" borderId="1" xfId="0" applyNumberFormat="1" applyFont="1" applyFill="1" applyBorder="1" applyAlignment="1">
      <alignment horizontal="right"/>
    </xf>
    <xf numFmtId="0" fontId="16" fillId="7" borderId="4" xfId="0" applyFont="1" applyFill="1" applyBorder="1" applyAlignment="1">
      <alignment horizontal="left" vertical="center"/>
    </xf>
    <xf numFmtId="0" fontId="16" fillId="7" borderId="6" xfId="0" applyFont="1" applyFill="1" applyBorder="1" applyAlignment="1">
      <alignment horizontal="left" vertical="center"/>
    </xf>
    <xf numFmtId="0" fontId="16" fillId="7" borderId="7" xfId="0" applyFont="1" applyFill="1" applyBorder="1" applyAlignment="1">
      <alignment horizontal="left" vertical="center"/>
    </xf>
    <xf numFmtId="0" fontId="16" fillId="8" borderId="4" xfId="0" applyFont="1" applyFill="1" applyBorder="1" applyAlignment="1">
      <alignment horizontal="left" vertical="center"/>
    </xf>
    <xf numFmtId="0" fontId="16" fillId="8" borderId="6" xfId="0" applyFont="1" applyFill="1" applyBorder="1" applyAlignment="1">
      <alignment horizontal="left" vertical="center"/>
    </xf>
    <xf numFmtId="0" fontId="16" fillId="8" borderId="7" xfId="0" applyFont="1" applyFill="1" applyBorder="1" applyAlignment="1">
      <alignment horizontal="left" vertical="center"/>
    </xf>
    <xf numFmtId="0" fontId="4" fillId="4" borderId="4"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5" fillId="13" borderId="4" xfId="0" applyFont="1" applyFill="1" applyBorder="1" applyAlignment="1">
      <alignment horizontal="left" vertical="center" wrapText="1"/>
    </xf>
    <xf numFmtId="0" fontId="15" fillId="13" borderId="6" xfId="0" applyFont="1" applyFill="1" applyBorder="1" applyAlignment="1">
      <alignment horizontal="left" vertical="center" wrapText="1"/>
    </xf>
    <xf numFmtId="0" fontId="15" fillId="13" borderId="7"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8" fillId="10" borderId="4" xfId="0" applyFont="1" applyFill="1" applyBorder="1" applyAlignment="1">
      <alignment horizontal="left" vertical="center" wrapText="1"/>
    </xf>
    <xf numFmtId="0" fontId="8" fillId="10" borderId="6" xfId="0" applyFont="1" applyFill="1" applyBorder="1" applyAlignment="1">
      <alignment horizontal="left" vertical="center" wrapText="1"/>
    </xf>
    <xf numFmtId="0" fontId="8" fillId="10" borderId="7"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16" fillId="9" borderId="15" xfId="0" applyFont="1" applyFill="1" applyBorder="1" applyAlignment="1">
      <alignment horizontal="left" vertical="center"/>
    </xf>
    <xf numFmtId="0" fontId="16" fillId="14" borderId="0" xfId="0" applyFont="1" applyFill="1" applyAlignment="1">
      <alignment horizontal="left" vertical="center" wrapText="1"/>
    </xf>
    <xf numFmtId="0" fontId="9" fillId="10" borderId="4" xfId="0" applyFont="1" applyFill="1" applyBorder="1" applyAlignment="1">
      <alignment horizontal="left" vertical="top" wrapText="1"/>
    </xf>
    <xf numFmtId="0" fontId="9" fillId="10" borderId="6" xfId="0" applyFont="1" applyFill="1" applyBorder="1" applyAlignment="1">
      <alignment horizontal="left" vertical="top" wrapText="1"/>
    </xf>
    <xf numFmtId="0" fontId="9" fillId="10" borderId="7" xfId="0" applyFont="1" applyFill="1" applyBorder="1" applyAlignment="1">
      <alignment horizontal="left" vertical="top" wrapText="1"/>
    </xf>
    <xf numFmtId="0" fontId="0" fillId="0" borderId="1" xfId="0" applyBorder="1" applyAlignment="1">
      <alignment horizontal="left" vertical="top"/>
    </xf>
    <xf numFmtId="0" fontId="2" fillId="0" borderId="1" xfId="0" applyFont="1" applyBorder="1" applyAlignment="1">
      <alignment horizontal="center" vertical="top" wrapText="1"/>
    </xf>
    <xf numFmtId="0" fontId="2" fillId="10" borderId="1" xfId="0" applyFont="1" applyFill="1" applyBorder="1" applyAlignment="1">
      <alignment horizontal="center" wrapText="1"/>
    </xf>
    <xf numFmtId="0" fontId="12" fillId="4" borderId="4"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8" fillId="5" borderId="4"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9" fillId="0" borderId="4"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8" fillId="5" borderId="9"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7" xfId="0" applyFont="1" applyFill="1" applyBorder="1" applyAlignment="1">
      <alignment horizontal="left" vertical="center" wrapText="1"/>
    </xf>
    <xf numFmtId="0" fontId="13" fillId="0" borderId="5" xfId="0" applyFont="1" applyBorder="1" applyAlignment="1">
      <alignment horizontal="left" vertical="top"/>
    </xf>
    <xf numFmtId="0" fontId="13" fillId="0" borderId="13" xfId="0" applyFont="1" applyBorder="1" applyAlignment="1">
      <alignment horizontal="left" vertical="top"/>
    </xf>
    <xf numFmtId="0" fontId="13" fillId="0" borderId="12" xfId="0" applyFont="1" applyBorder="1" applyAlignment="1">
      <alignment horizontal="left" vertical="top"/>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6" fillId="5" borderId="0" xfId="0" applyFont="1" applyFill="1" applyAlignment="1">
      <alignment horizontal="left" vertical="center"/>
    </xf>
    <xf numFmtId="0" fontId="4" fillId="6" borderId="4"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2" fillId="0" borderId="5" xfId="0" applyFont="1" applyBorder="1" applyAlignment="1">
      <alignment wrapText="1"/>
    </xf>
    <xf numFmtId="0" fontId="2" fillId="0" borderId="13" xfId="0" applyFont="1" applyBorder="1" applyAlignment="1">
      <alignment wrapText="1"/>
    </xf>
    <xf numFmtId="0" fontId="2" fillId="0" borderId="12" xfId="0" applyFont="1" applyBorder="1" applyAlignment="1">
      <alignment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8" fillId="5" borderId="1" xfId="0" applyFont="1" applyFill="1" applyBorder="1" applyAlignment="1">
      <alignment horizontal="left" vertical="center" wrapText="1"/>
    </xf>
    <xf numFmtId="0" fontId="16" fillId="6" borderId="1" xfId="0" applyFont="1" applyFill="1" applyBorder="1" applyAlignment="1">
      <alignment horizontal="left" vertical="center"/>
    </xf>
    <xf numFmtId="6" fontId="0" fillId="10" borderId="1" xfId="0" applyNumberFormat="1" applyFill="1" applyBorder="1" applyAlignment="1">
      <alignment horizontal="left" vertical="center" wrapText="1"/>
    </xf>
    <xf numFmtId="6" fontId="9" fillId="10" borderId="4" xfId="0" applyNumberFormat="1" applyFont="1" applyFill="1" applyBorder="1" applyAlignment="1">
      <alignment horizontal="left" vertical="center" wrapText="1"/>
    </xf>
    <xf numFmtId="6" fontId="9" fillId="10" borderId="6" xfId="0" applyNumberFormat="1" applyFont="1" applyFill="1" applyBorder="1" applyAlignment="1">
      <alignment horizontal="left" vertical="center" wrapText="1"/>
    </xf>
    <xf numFmtId="6" fontId="9" fillId="10" borderId="7" xfId="0" applyNumberFormat="1"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12" fillId="12" borderId="4" xfId="0" applyFont="1" applyFill="1" applyBorder="1" applyAlignment="1">
      <alignment horizontal="left" vertical="center"/>
    </xf>
    <xf numFmtId="0" fontId="12" fillId="12" borderId="6" xfId="0" applyFont="1" applyFill="1" applyBorder="1" applyAlignment="1">
      <alignment horizontal="left" vertical="center"/>
    </xf>
    <xf numFmtId="0" fontId="12" fillId="12" borderId="7" xfId="0" applyFont="1" applyFill="1" applyBorder="1" applyAlignment="1">
      <alignment horizontal="left" vertical="center"/>
    </xf>
    <xf numFmtId="0" fontId="12" fillId="7" borderId="4" xfId="0" applyFont="1" applyFill="1" applyBorder="1" applyAlignment="1">
      <alignment horizontal="left" vertical="center" wrapText="1"/>
    </xf>
    <xf numFmtId="0" fontId="12" fillId="7" borderId="6"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2" fillId="7" borderId="4" xfId="0" applyFont="1" applyFill="1" applyBorder="1" applyAlignment="1">
      <alignment horizontal="left" vertical="center"/>
    </xf>
    <xf numFmtId="0" fontId="12" fillId="7" borderId="6" xfId="0" applyFont="1" applyFill="1" applyBorder="1" applyAlignment="1">
      <alignment horizontal="left" vertical="center"/>
    </xf>
    <xf numFmtId="0" fontId="12" fillId="7" borderId="7" xfId="0" applyFont="1" applyFill="1" applyBorder="1" applyAlignment="1">
      <alignment horizontal="left" vertical="center"/>
    </xf>
    <xf numFmtId="6" fontId="9" fillId="10" borderId="4" xfId="0" applyNumberFormat="1" applyFont="1" applyFill="1" applyBorder="1" applyAlignment="1">
      <alignment horizontal="left" vertical="center"/>
    </xf>
    <xf numFmtId="0" fontId="9" fillId="10" borderId="6" xfId="0" applyFont="1" applyFill="1" applyBorder="1" applyAlignment="1">
      <alignment horizontal="left" vertical="center"/>
    </xf>
    <xf numFmtId="0" fontId="9" fillId="10" borderId="7" xfId="0" applyFont="1" applyFill="1" applyBorder="1" applyAlignment="1">
      <alignment horizontal="lef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17" fillId="10" borderId="4" xfId="0" applyFont="1" applyFill="1" applyBorder="1" applyAlignment="1">
      <alignment horizontal="left" vertical="center" wrapText="1"/>
    </xf>
    <xf numFmtId="0" fontId="17" fillId="10" borderId="6" xfId="0" applyFont="1" applyFill="1" applyBorder="1" applyAlignment="1">
      <alignment horizontal="left" vertical="center" wrapText="1"/>
    </xf>
    <xf numFmtId="0" fontId="17" fillId="10" borderId="7" xfId="0" applyFont="1" applyFill="1" applyBorder="1" applyAlignment="1">
      <alignment horizontal="left" vertical="center" wrapText="1"/>
    </xf>
    <xf numFmtId="6" fontId="0" fillId="10" borderId="4" xfId="0" applyNumberFormat="1" applyFill="1" applyBorder="1" applyAlignment="1">
      <alignment horizontal="left" vertical="center" wrapText="1"/>
    </xf>
    <xf numFmtId="0" fontId="0" fillId="10" borderId="6" xfId="0" applyFill="1" applyBorder="1" applyAlignment="1">
      <alignment horizontal="left" vertical="center" wrapText="1"/>
    </xf>
    <xf numFmtId="0" fontId="0" fillId="10" borderId="7" xfId="0" applyFill="1" applyBorder="1" applyAlignment="1">
      <alignment horizontal="lef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0" fillId="0" borderId="1" xfId="0" applyBorder="1" applyAlignment="1">
      <alignment horizontal="center" vertical="top"/>
    </xf>
    <xf numFmtId="0" fontId="8" fillId="5" borderId="2" xfId="0" applyFont="1" applyFill="1" applyBorder="1" applyAlignment="1">
      <alignment horizontal="left" vertical="center"/>
    </xf>
    <xf numFmtId="0" fontId="8" fillId="5" borderId="2" xfId="0" applyFont="1" applyFill="1" applyBorder="1" applyAlignment="1">
      <alignment horizontal="left" vertical="center" wrapText="1"/>
    </xf>
    <xf numFmtId="0" fontId="4" fillId="6" borderId="2" xfId="0" applyFont="1" applyFill="1" applyBorder="1" applyAlignment="1">
      <alignment horizontal="left" vertical="center"/>
    </xf>
    <xf numFmtId="0" fontId="4" fillId="6" borderId="2" xfId="0" applyFont="1" applyFill="1" applyBorder="1" applyAlignment="1">
      <alignment horizontal="left" vertical="center" wrapText="1"/>
    </xf>
    <xf numFmtId="0" fontId="2" fillId="0" borderId="1" xfId="0" applyFont="1" applyBorder="1" applyAlignment="1">
      <alignment horizontal="left" vertical="top"/>
    </xf>
    <xf numFmtId="0" fontId="0" fillId="0" borderId="1" xfId="0" applyBorder="1" applyAlignment="1">
      <alignment horizontal="center" vertical="top" wrapText="1"/>
    </xf>
    <xf numFmtId="0" fontId="2" fillId="0" borderId="1" xfId="0" applyFont="1" applyBorder="1" applyAlignment="1">
      <alignment horizontal="center" vertical="top"/>
    </xf>
    <xf numFmtId="0" fontId="14" fillId="6" borderId="1" xfId="0" applyFont="1" applyFill="1" applyBorder="1" applyAlignment="1">
      <alignment horizontal="left" vertical="center"/>
    </xf>
    <xf numFmtId="0" fontId="14" fillId="5" borderId="15" xfId="0" applyFont="1" applyFill="1" applyBorder="1" applyAlignment="1">
      <alignment horizontal="left" vertical="center"/>
    </xf>
    <xf numFmtId="0" fontId="14" fillId="5" borderId="0" xfId="0" applyFont="1" applyFill="1" applyAlignment="1">
      <alignment horizontal="left" vertical="center"/>
    </xf>
    <xf numFmtId="0" fontId="12" fillId="3" borderId="3"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8" xfId="0" applyFont="1" applyFill="1" applyBorder="1" applyAlignment="1">
      <alignment horizontal="left" vertical="center"/>
    </xf>
    <xf numFmtId="0" fontId="4" fillId="3" borderId="10" xfId="0" applyFont="1" applyFill="1" applyBorder="1" applyAlignment="1">
      <alignment horizontal="left" vertical="center"/>
    </xf>
    <xf numFmtId="0" fontId="4" fillId="3" borderId="0" xfId="0" applyFont="1" applyFill="1" applyAlignment="1">
      <alignment horizontal="left" vertical="center"/>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0" fillId="10" borderId="1" xfId="0" applyFill="1" applyBorder="1" applyAlignment="1">
      <alignment horizontal="center" vertical="top" wrapText="1"/>
    </xf>
    <xf numFmtId="0" fontId="8" fillId="0" borderId="1" xfId="0" applyFont="1" applyBorder="1" applyAlignment="1">
      <alignment horizontal="left" vertical="top"/>
    </xf>
    <xf numFmtId="0" fontId="13" fillId="0" borderId="1" xfId="0" applyFont="1" applyBorder="1" applyAlignment="1">
      <alignment horizontal="center" vertical="top"/>
    </xf>
    <xf numFmtId="0" fontId="12" fillId="0" borderId="1" xfId="0" applyFont="1" applyBorder="1" applyAlignment="1">
      <alignment horizontal="center" vertical="top"/>
    </xf>
    <xf numFmtId="0" fontId="10" fillId="10" borderId="1" xfId="0" applyFont="1" applyFill="1" applyBorder="1" applyAlignment="1">
      <alignment horizontal="center" vertical="top"/>
    </xf>
    <xf numFmtId="0" fontId="10" fillId="0" borderId="1" xfId="0" applyFont="1" applyBorder="1" applyAlignment="1">
      <alignment horizontal="center" vertical="top"/>
    </xf>
    <xf numFmtId="0" fontId="15" fillId="13" borderId="4" xfId="0" applyFont="1" applyFill="1" applyBorder="1" applyAlignment="1">
      <alignment horizontal="left" vertical="top"/>
    </xf>
    <xf numFmtId="0" fontId="15" fillId="13" borderId="6" xfId="0" applyFont="1" applyFill="1" applyBorder="1" applyAlignment="1">
      <alignment horizontal="left" vertical="top"/>
    </xf>
    <xf numFmtId="0" fontId="15" fillId="13" borderId="7" xfId="0" applyFont="1" applyFill="1" applyBorder="1" applyAlignment="1">
      <alignment horizontal="left" vertical="top"/>
    </xf>
    <xf numFmtId="0" fontId="14" fillId="9" borderId="0" xfId="0" applyFont="1" applyFill="1" applyAlignment="1">
      <alignment horizontal="left" vertical="top"/>
    </xf>
    <xf numFmtId="0" fontId="13" fillId="0" borderId="1" xfId="0" applyFont="1" applyBorder="1" applyAlignment="1">
      <alignment horizontal="left" vertical="top"/>
    </xf>
    <xf numFmtId="0" fontId="10" fillId="0" borderId="1" xfId="0" applyFont="1" applyBorder="1" applyAlignment="1">
      <alignment horizontal="left" vertical="top"/>
    </xf>
    <xf numFmtId="0" fontId="12" fillId="4" borderId="2" xfId="0" applyFont="1" applyFill="1" applyBorder="1" applyAlignment="1">
      <alignment horizontal="left" vertical="center" wrapText="1"/>
    </xf>
    <xf numFmtId="0" fontId="4" fillId="4" borderId="2" xfId="0" applyFont="1" applyFill="1" applyBorder="1" applyAlignment="1">
      <alignment horizontal="left" vertical="center"/>
    </xf>
    <xf numFmtId="0" fontId="0" fillId="0" borderId="1" xfId="0" applyBorder="1" applyAlignment="1">
      <alignment horizontal="left" vertical="top" wrapText="1"/>
    </xf>
    <xf numFmtId="0" fontId="8" fillId="5" borderId="1" xfId="0" applyFont="1" applyFill="1" applyBorder="1" applyAlignment="1">
      <alignment horizontal="left" vertical="center"/>
    </xf>
    <xf numFmtId="0" fontId="14" fillId="7" borderId="4" xfId="0" applyFont="1" applyFill="1" applyBorder="1" applyAlignment="1">
      <alignment horizontal="left" vertical="center"/>
    </xf>
    <xf numFmtId="0" fontId="14" fillId="7" borderId="6" xfId="0" applyFont="1" applyFill="1" applyBorder="1" applyAlignment="1">
      <alignment horizontal="left" vertical="center"/>
    </xf>
    <xf numFmtId="0" fontId="14" fillId="7" borderId="7" xfId="0" applyFont="1" applyFill="1" applyBorder="1" applyAlignment="1">
      <alignment horizontal="left" vertical="center"/>
    </xf>
    <xf numFmtId="0" fontId="14" fillId="8" borderId="4" xfId="0" applyFont="1" applyFill="1" applyBorder="1" applyAlignment="1">
      <alignment horizontal="left" vertical="center"/>
    </xf>
    <xf numFmtId="0" fontId="14" fillId="8" borderId="6" xfId="0" applyFont="1" applyFill="1" applyBorder="1" applyAlignment="1">
      <alignment horizontal="left" vertical="center"/>
    </xf>
    <xf numFmtId="0" fontId="14" fillId="8" borderId="7" xfId="0" applyFont="1" applyFill="1" applyBorder="1" applyAlignment="1">
      <alignment horizontal="left" vertical="center"/>
    </xf>
    <xf numFmtId="0" fontId="12" fillId="7" borderId="1" xfId="0" applyFont="1" applyFill="1" applyBorder="1" applyAlignment="1">
      <alignment horizontal="left" vertical="center" wrapText="1"/>
    </xf>
    <xf numFmtId="0" fontId="8" fillId="8" borderId="1" xfId="0" applyFont="1" applyFill="1" applyBorder="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85ADA3"/>
      <color rgb="FF73BFBB"/>
      <color rgb="FF24787D"/>
      <color rgb="FF5C6C55"/>
      <color rgb="FFAFAF9D"/>
      <color rgb="FFBABE56"/>
      <color rgb="FF519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cc02.safelinks.protection.outlook.com/?url=https%3A%2F%2Fapp.leg.wa.gov%2Fbillsummary%3FBillNumber%3D5931%26Initiative%3Dfalse%26Year%3D2023&amp;data=05%7C02%7CTara.Galuska%40rco.wa.gov%7Cb7eccfb144694f32134908dc3f99bf9a%7C11d0e217264e400a8ba057dcc127d72d%7C0%7C0%7C638455176930245139%7CUnknown%7CTWFpbGZsb3d8eyJWIjoiMC4wLjAwMDAiLCJQIjoiV2luMzIiLCJBTiI6Ik1haWwiLCJXVCI6Mn0%3D%7C0%7C%7C%7C&amp;sdata=40pugibQmFM8gGpdzLnLviCEcTE9GXsjJmGDLOMIubA%3D&amp;reserved=0" TargetMode="External"/><Relationship Id="rId2" Type="http://schemas.openxmlformats.org/officeDocument/2006/relationships/hyperlink" Target="https://gcc02.safelinks.protection.outlook.com/?url=https%3A%2F%2Fapp.leg.wa.gov%2Fbillsummary%3FBillNumber%3D2293%26Initiative%3Dfalse%26Year%3D2023&amp;data=05%7C02%7CTara.Galuska%40rco.wa.gov%7Cb7eccfb144694f32134908dc3f99bf9a%7C11d0e217264e400a8ba057dcc127d72d%7C0%7C0%7C638455176930238720%7CUnknown%7CTWFpbGZsb3d8eyJWIjoiMC4wLjAwMDAiLCJQIjoiV2luMzIiLCJBTiI6Ik1haWwiLCJXVCI6Mn0%3D%7C0%7C%7C%7C&amp;sdata=npwmAfYJceCJ4ASfNHRglm83s2jopSu5eb7WTf3mJQ8%3D&amp;reserved=0" TargetMode="External"/><Relationship Id="rId1" Type="http://schemas.openxmlformats.org/officeDocument/2006/relationships/hyperlink" Target="https://gcc02.safelinks.protection.outlook.com/?url=https%3A%2F%2Fapp.leg.wa.gov%2Fbillsummary%3FBillNumber%3D2045%26Initiative%3Dfalse%26Year%3D2023&amp;data=05%7C02%7CTara.Galuska%40rco.wa.gov%7C4902297f39f645c8442108dc4216b746%7C11d0e217264e400a8ba057dcc127d72d%7C0%7C0%7C638457913015250014%7CUnknown%7CTWFpbGZsb3d8eyJWIjoiMC4wLjAwMDAiLCJQIjoiV2luMzIiLCJBTiI6Ik1haWwiLCJXVCI6Mn0%3D%7C0%7C%7C%7C&amp;sdata=wnklPsVJXpU2p%2BJbkw3ylkyIMa1kSBJZjGnRMMK57sE%3D&amp;reserved=0" TargetMode="External"/><Relationship Id="rId6" Type="http://schemas.openxmlformats.org/officeDocument/2006/relationships/printerSettings" Target="../printerSettings/printerSettings2.bin"/><Relationship Id="rId5" Type="http://schemas.openxmlformats.org/officeDocument/2006/relationships/hyperlink" Target="https://app.leg.wa.gov/billsummary?billnumber=5884&amp;year=2024" TargetMode="External"/><Relationship Id="rId4" Type="http://schemas.openxmlformats.org/officeDocument/2006/relationships/hyperlink" Target="https://app.leg.wa.gov/billsummary?BillNumber=5667&amp;Year=2023&amp;Initiative=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98A0-C595-49CA-A484-65D56D284758}">
  <dimension ref="A1:J164"/>
  <sheetViews>
    <sheetView zoomScaleNormal="100" workbookViewId="0">
      <pane ySplit="2" topLeftCell="A146" activePane="bottomLeft" state="frozen"/>
      <selection pane="bottomLeft" activeCell="C157" sqref="C157"/>
    </sheetView>
  </sheetViews>
  <sheetFormatPr defaultColWidth="8.6640625" defaultRowHeight="15.6" x14ac:dyDescent="0.3"/>
  <cols>
    <col min="1" max="1" width="23.44140625" style="1" customWidth="1"/>
    <col min="2" max="2" width="26.44140625" style="1" customWidth="1"/>
    <col min="3" max="3" width="67.44140625" style="5" customWidth="1"/>
    <col min="4" max="4" width="19.6640625" style="4" customWidth="1"/>
    <col min="5" max="7" width="20.44140625" style="4" customWidth="1"/>
    <col min="8" max="8" width="26.21875" style="1" customWidth="1"/>
    <col min="9" max="9" width="16.44140625" style="1" customWidth="1"/>
    <col min="10" max="10" width="19.21875" style="1" bestFit="1" customWidth="1"/>
    <col min="11" max="16384" width="8.6640625" style="1"/>
  </cols>
  <sheetData>
    <row r="1" spans="1:8" ht="55.05" customHeight="1" x14ac:dyDescent="0.3">
      <c r="A1" s="95" t="s">
        <v>119</v>
      </c>
      <c r="B1" s="96"/>
      <c r="C1" s="96"/>
      <c r="D1" s="96"/>
      <c r="E1" s="96"/>
      <c r="F1" s="96"/>
      <c r="G1" s="96"/>
      <c r="H1" s="97"/>
    </row>
    <row r="2" spans="1:8" s="3" customFormat="1" ht="30" customHeight="1" x14ac:dyDescent="0.3">
      <c r="A2" s="52" t="s">
        <v>0</v>
      </c>
      <c r="B2" s="52" t="s">
        <v>1</v>
      </c>
      <c r="C2" s="52" t="s">
        <v>2</v>
      </c>
      <c r="D2" s="77" t="s">
        <v>3</v>
      </c>
      <c r="E2" s="52" t="s">
        <v>103</v>
      </c>
      <c r="F2" s="52" t="s">
        <v>104</v>
      </c>
      <c r="G2" s="52" t="s">
        <v>105</v>
      </c>
      <c r="H2" s="52" t="s">
        <v>63</v>
      </c>
    </row>
    <row r="3" spans="1:8" s="3" customFormat="1" x14ac:dyDescent="0.3">
      <c r="A3" s="104"/>
      <c r="B3" s="105"/>
      <c r="C3" s="105"/>
      <c r="D3" s="105"/>
      <c r="E3" s="105"/>
      <c r="F3" s="105"/>
      <c r="G3" s="105"/>
      <c r="H3" s="106"/>
    </row>
    <row r="4" spans="1:8" ht="49.95" customHeight="1" x14ac:dyDescent="0.3">
      <c r="A4" s="110" t="s">
        <v>4</v>
      </c>
      <c r="B4" s="110"/>
      <c r="C4" s="110"/>
      <c r="D4" s="110"/>
      <c r="E4" s="110"/>
      <c r="F4" s="110"/>
      <c r="G4" s="110"/>
      <c r="H4" s="110"/>
    </row>
    <row r="5" spans="1:8" s="2" customFormat="1" ht="40.049999999999997" customHeight="1" x14ac:dyDescent="0.3">
      <c r="A5" s="98" t="s">
        <v>5</v>
      </c>
      <c r="B5" s="99"/>
      <c r="C5" s="99"/>
      <c r="D5" s="99"/>
      <c r="E5" s="99"/>
      <c r="F5" s="99"/>
      <c r="G5" s="99"/>
      <c r="H5" s="100"/>
    </row>
    <row r="6" spans="1:8" s="30" customFormat="1" ht="45" customHeight="1" x14ac:dyDescent="0.3">
      <c r="A6" s="6" t="s">
        <v>7</v>
      </c>
      <c r="B6" s="44" t="s">
        <v>73</v>
      </c>
      <c r="C6" s="62" t="s">
        <v>74</v>
      </c>
      <c r="D6" s="13" t="s">
        <v>8</v>
      </c>
      <c r="E6" s="24">
        <v>20000000</v>
      </c>
      <c r="F6" s="24">
        <v>25000000</v>
      </c>
      <c r="G6" s="24">
        <v>25000000</v>
      </c>
      <c r="H6" s="24">
        <v>25000000</v>
      </c>
    </row>
    <row r="7" spans="1:8" s="30" customFormat="1" ht="45" customHeight="1" x14ac:dyDescent="0.3">
      <c r="A7" s="15" t="s">
        <v>7</v>
      </c>
      <c r="B7" s="44" t="s">
        <v>106</v>
      </c>
      <c r="C7" s="62" t="s">
        <v>136</v>
      </c>
      <c r="D7" s="13" t="s">
        <v>6</v>
      </c>
      <c r="E7" s="24">
        <v>0</v>
      </c>
      <c r="F7" s="24">
        <v>0</v>
      </c>
      <c r="G7" s="24">
        <v>198000</v>
      </c>
      <c r="H7" s="24">
        <v>198000</v>
      </c>
    </row>
    <row r="8" spans="1:8" s="30" customFormat="1" ht="45" customHeight="1" x14ac:dyDescent="0.3">
      <c r="A8" s="15" t="s">
        <v>7</v>
      </c>
      <c r="B8" s="44" t="s">
        <v>101</v>
      </c>
      <c r="C8" s="44" t="s">
        <v>137</v>
      </c>
      <c r="D8" s="16" t="s">
        <v>8</v>
      </c>
      <c r="E8" s="24">
        <v>0</v>
      </c>
      <c r="F8" s="24">
        <v>22000000</v>
      </c>
      <c r="G8" s="24">
        <v>22198000</v>
      </c>
      <c r="H8" s="26">
        <f>SUM(G8*0.8)</f>
        <v>17758400</v>
      </c>
    </row>
    <row r="9" spans="1:8" s="32" customFormat="1" ht="45" customHeight="1" x14ac:dyDescent="0.3">
      <c r="A9" s="6" t="s">
        <v>7</v>
      </c>
      <c r="B9" s="63" t="s">
        <v>138</v>
      </c>
      <c r="C9" s="63" t="s">
        <v>139</v>
      </c>
      <c r="D9" s="13" t="s">
        <v>8</v>
      </c>
      <c r="E9" s="24">
        <v>7560000</v>
      </c>
      <c r="F9" s="24">
        <v>7560000</v>
      </c>
      <c r="G9" s="24">
        <v>7928000</v>
      </c>
      <c r="H9" s="31">
        <f>SUM(G9*0.8)</f>
        <v>6342400</v>
      </c>
    </row>
    <row r="10" spans="1:8" s="32" customFormat="1" ht="45" customHeight="1" x14ac:dyDescent="0.3">
      <c r="A10" s="6" t="s">
        <v>7</v>
      </c>
      <c r="B10" s="63" t="s">
        <v>140</v>
      </c>
      <c r="C10" s="63" t="s">
        <v>141</v>
      </c>
      <c r="D10" s="13" t="s">
        <v>8</v>
      </c>
      <c r="E10" s="24">
        <v>0</v>
      </c>
      <c r="F10" s="24">
        <v>25000000</v>
      </c>
      <c r="G10" s="24">
        <v>0</v>
      </c>
      <c r="H10" s="31">
        <f>SUM(G10*0.6)</f>
        <v>0</v>
      </c>
    </row>
    <row r="11" spans="1:8" s="32" customFormat="1" ht="45" customHeight="1" x14ac:dyDescent="0.3">
      <c r="A11" s="6" t="s">
        <v>10</v>
      </c>
      <c r="B11" s="63" t="s">
        <v>142</v>
      </c>
      <c r="C11" s="63" t="s">
        <v>143</v>
      </c>
      <c r="D11" s="13" t="s">
        <v>8</v>
      </c>
      <c r="E11" s="24">
        <v>0</v>
      </c>
      <c r="F11" s="24">
        <v>0</v>
      </c>
      <c r="G11" s="24">
        <v>83000</v>
      </c>
      <c r="H11" s="31">
        <f>SUM(G11*0.6)</f>
        <v>49800</v>
      </c>
    </row>
    <row r="12" spans="1:8" s="30" customFormat="1" ht="45" customHeight="1" x14ac:dyDescent="0.3">
      <c r="A12" s="6" t="s">
        <v>13</v>
      </c>
      <c r="B12" s="63" t="s">
        <v>96</v>
      </c>
      <c r="C12" s="63" t="s">
        <v>144</v>
      </c>
      <c r="D12" s="13" t="s">
        <v>8</v>
      </c>
      <c r="E12" s="24">
        <v>0</v>
      </c>
      <c r="F12" s="24">
        <v>11000000</v>
      </c>
      <c r="G12" s="24">
        <v>11110000</v>
      </c>
      <c r="H12" s="24">
        <v>11110000</v>
      </c>
    </row>
    <row r="13" spans="1:8" ht="45" customHeight="1" x14ac:dyDescent="0.3">
      <c r="A13" s="6" t="s">
        <v>13</v>
      </c>
      <c r="B13" s="63" t="s">
        <v>97</v>
      </c>
      <c r="C13" s="63" t="s">
        <v>144</v>
      </c>
      <c r="D13" s="13" t="s">
        <v>8</v>
      </c>
      <c r="E13" s="24">
        <v>0</v>
      </c>
      <c r="F13" s="24">
        <v>13410000</v>
      </c>
      <c r="G13" s="24">
        <v>13410000</v>
      </c>
      <c r="H13" s="24">
        <v>13410000</v>
      </c>
    </row>
    <row r="14" spans="1:8" ht="40.049999999999997" customHeight="1" x14ac:dyDescent="0.3">
      <c r="A14" s="101" t="s">
        <v>130</v>
      </c>
      <c r="B14" s="102"/>
      <c r="C14" s="102"/>
      <c r="D14" s="102"/>
      <c r="E14" s="102"/>
      <c r="F14" s="102"/>
      <c r="G14" s="102"/>
      <c r="H14" s="103"/>
    </row>
    <row r="15" spans="1:8" s="30" customFormat="1" ht="45" customHeight="1" x14ac:dyDescent="0.3">
      <c r="A15" s="112"/>
      <c r="B15" s="113"/>
      <c r="C15" s="113"/>
      <c r="D15" s="113"/>
      <c r="E15" s="113"/>
      <c r="F15" s="113"/>
      <c r="G15" s="113"/>
      <c r="H15" s="114"/>
    </row>
    <row r="16" spans="1:8" ht="40.049999999999997" customHeight="1" x14ac:dyDescent="0.3">
      <c r="A16" s="101" t="s">
        <v>12</v>
      </c>
      <c r="B16" s="102"/>
      <c r="C16" s="102"/>
      <c r="D16" s="102"/>
      <c r="E16" s="102"/>
      <c r="F16" s="102"/>
      <c r="G16" s="102"/>
      <c r="H16" s="103"/>
    </row>
    <row r="17" spans="1:10" ht="172.8" customHeight="1" x14ac:dyDescent="0.3">
      <c r="A17" s="15" t="s">
        <v>14</v>
      </c>
      <c r="B17" s="35" t="s">
        <v>65</v>
      </c>
      <c r="C17" s="64" t="s">
        <v>133</v>
      </c>
      <c r="D17" s="16" t="s">
        <v>6</v>
      </c>
      <c r="E17" s="25">
        <v>3307000</v>
      </c>
      <c r="F17" s="25">
        <v>3307000</v>
      </c>
      <c r="G17" s="25">
        <v>3307000</v>
      </c>
      <c r="H17" s="20">
        <f>SUM(E17*0.8)</f>
        <v>2645600</v>
      </c>
    </row>
    <row r="18" spans="1:10" ht="45" customHeight="1" x14ac:dyDescent="0.3">
      <c r="A18" s="15" t="s">
        <v>107</v>
      </c>
      <c r="B18" s="35" t="s">
        <v>108</v>
      </c>
      <c r="C18" s="64" t="s">
        <v>145</v>
      </c>
      <c r="D18" s="16" t="s">
        <v>6</v>
      </c>
      <c r="E18" s="25">
        <v>0</v>
      </c>
      <c r="F18" s="25">
        <v>74000</v>
      </c>
      <c r="G18" s="25">
        <v>824000</v>
      </c>
      <c r="H18" s="19">
        <f>SUM(G18*0.6)</f>
        <v>494400</v>
      </c>
    </row>
    <row r="19" spans="1:10" s="30" customFormat="1" ht="114.6" customHeight="1" x14ac:dyDescent="0.3">
      <c r="A19" s="15" t="s">
        <v>10</v>
      </c>
      <c r="B19" s="44" t="s">
        <v>71</v>
      </c>
      <c r="C19" s="62" t="s">
        <v>72</v>
      </c>
      <c r="D19" s="16" t="s">
        <v>6</v>
      </c>
      <c r="E19" s="20">
        <v>780000</v>
      </c>
      <c r="F19" s="25">
        <v>780000</v>
      </c>
      <c r="G19" s="25">
        <v>780000</v>
      </c>
      <c r="H19" s="19">
        <f>SUM(E19*0.6)</f>
        <v>468000</v>
      </c>
    </row>
    <row r="20" spans="1:10" s="30" customFormat="1" ht="40.049999999999997" customHeight="1" x14ac:dyDescent="0.3">
      <c r="A20" s="101" t="s">
        <v>131</v>
      </c>
      <c r="B20" s="102"/>
      <c r="C20" s="102"/>
      <c r="D20" s="102"/>
      <c r="E20" s="102"/>
      <c r="F20" s="102"/>
      <c r="G20" s="102"/>
      <c r="H20" s="103"/>
    </row>
    <row r="21" spans="1:10" s="30" customFormat="1" ht="45" customHeight="1" x14ac:dyDescent="0.3">
      <c r="A21" s="115"/>
      <c r="B21" s="115"/>
      <c r="C21" s="115"/>
      <c r="D21" s="115"/>
      <c r="E21" s="115"/>
      <c r="F21" s="115"/>
      <c r="G21" s="115"/>
      <c r="H21" s="115"/>
    </row>
    <row r="22" spans="1:10" s="8" customFormat="1" ht="40.049999999999997" customHeight="1" x14ac:dyDescent="0.3">
      <c r="A22" s="101" t="s">
        <v>132</v>
      </c>
      <c r="B22" s="102"/>
      <c r="C22" s="102"/>
      <c r="D22" s="102"/>
      <c r="E22" s="102"/>
      <c r="F22" s="102"/>
      <c r="G22" s="102"/>
      <c r="H22" s="103"/>
    </row>
    <row r="23" spans="1:10" s="8" customFormat="1" ht="45" customHeight="1" x14ac:dyDescent="0.3">
      <c r="A23" s="6" t="s">
        <v>11</v>
      </c>
      <c r="B23" s="44" t="s">
        <v>99</v>
      </c>
      <c r="C23" s="62" t="s">
        <v>146</v>
      </c>
      <c r="D23" s="6" t="s">
        <v>8</v>
      </c>
      <c r="E23" s="24">
        <v>3000000</v>
      </c>
      <c r="F23" s="24">
        <v>3000000</v>
      </c>
      <c r="G23" s="24">
        <v>0</v>
      </c>
      <c r="H23" s="18">
        <v>0</v>
      </c>
    </row>
    <row r="24" spans="1:10" s="30" customFormat="1" ht="72.599999999999994" customHeight="1" x14ac:dyDescent="0.3">
      <c r="A24" s="6" t="s">
        <v>11</v>
      </c>
      <c r="B24" s="44" t="s">
        <v>64</v>
      </c>
      <c r="C24" s="62" t="s">
        <v>98</v>
      </c>
      <c r="D24" s="6" t="s">
        <v>8</v>
      </c>
      <c r="E24" s="24">
        <v>10000000</v>
      </c>
      <c r="F24" s="24">
        <v>3500000</v>
      </c>
      <c r="G24" s="24">
        <v>3500000</v>
      </c>
      <c r="H24" s="18">
        <f>SUM(F24*0.7)</f>
        <v>2450000</v>
      </c>
    </row>
    <row r="25" spans="1:10" s="30" customFormat="1" ht="40.049999999999997" customHeight="1" x14ac:dyDescent="0.3">
      <c r="A25" s="101" t="s">
        <v>15</v>
      </c>
      <c r="B25" s="102"/>
      <c r="C25" s="102"/>
      <c r="D25" s="102"/>
      <c r="E25" s="102"/>
      <c r="F25" s="102"/>
      <c r="G25" s="102"/>
      <c r="H25" s="103"/>
    </row>
    <row r="26" spans="1:10" s="32" customFormat="1" ht="117" customHeight="1" x14ac:dyDescent="0.3">
      <c r="A26" s="6" t="s">
        <v>13</v>
      </c>
      <c r="B26" s="44" t="s">
        <v>68</v>
      </c>
      <c r="C26" s="62" t="s">
        <v>69</v>
      </c>
      <c r="D26" s="13" t="s">
        <v>6</v>
      </c>
      <c r="E26" s="12">
        <v>2048000</v>
      </c>
      <c r="F26" s="12">
        <v>445000</v>
      </c>
      <c r="G26" s="12">
        <v>445000</v>
      </c>
      <c r="H26" s="12">
        <v>445000</v>
      </c>
    </row>
    <row r="27" spans="1:10" s="32" customFormat="1" ht="45" customHeight="1" x14ac:dyDescent="0.3">
      <c r="A27" s="6" t="s">
        <v>13</v>
      </c>
      <c r="B27" s="44" t="s">
        <v>68</v>
      </c>
      <c r="C27" s="62" t="s">
        <v>151</v>
      </c>
      <c r="D27" s="13" t="s">
        <v>6</v>
      </c>
      <c r="E27" s="12">
        <v>0</v>
      </c>
      <c r="F27" s="12">
        <v>0</v>
      </c>
      <c r="G27" s="12">
        <v>536000</v>
      </c>
      <c r="H27" s="12">
        <v>536000</v>
      </c>
    </row>
    <row r="28" spans="1:10" s="32" customFormat="1" ht="258.60000000000002" customHeight="1" x14ac:dyDescent="0.3">
      <c r="A28" s="6" t="s">
        <v>13</v>
      </c>
      <c r="B28" s="63" t="s">
        <v>147</v>
      </c>
      <c r="C28" s="63" t="s">
        <v>148</v>
      </c>
      <c r="D28" s="13" t="s">
        <v>6</v>
      </c>
      <c r="E28" s="12">
        <v>1869000</v>
      </c>
      <c r="F28" s="12">
        <v>1476000</v>
      </c>
      <c r="G28" s="12">
        <v>1476000</v>
      </c>
      <c r="H28" s="12">
        <f>SUM(F28*0.6)</f>
        <v>885600</v>
      </c>
    </row>
    <row r="29" spans="1:10" s="32" customFormat="1" ht="386.4" customHeight="1" x14ac:dyDescent="0.3">
      <c r="A29" s="6" t="s">
        <v>13</v>
      </c>
      <c r="B29" s="44" t="s">
        <v>70</v>
      </c>
      <c r="C29" s="62" t="s">
        <v>149</v>
      </c>
      <c r="D29" s="13" t="s">
        <v>6</v>
      </c>
      <c r="E29" s="34">
        <v>2139000</v>
      </c>
      <c r="F29" s="34">
        <v>1927000</v>
      </c>
      <c r="G29" s="34">
        <v>1927000</v>
      </c>
      <c r="H29" s="12">
        <f>SUM(G29*0.6)</f>
        <v>1156200</v>
      </c>
    </row>
    <row r="30" spans="1:10" s="30" customFormat="1" ht="132" customHeight="1" x14ac:dyDescent="0.3">
      <c r="A30" s="12" t="s">
        <v>13</v>
      </c>
      <c r="B30" s="12" t="s">
        <v>90</v>
      </c>
      <c r="C30" s="12" t="s">
        <v>150</v>
      </c>
      <c r="D30" s="12" t="s">
        <v>8</v>
      </c>
      <c r="E30" s="12">
        <v>200000</v>
      </c>
      <c r="F30" s="27">
        <v>200000</v>
      </c>
      <c r="G30" s="27">
        <v>0</v>
      </c>
      <c r="H30" s="12">
        <v>0</v>
      </c>
      <c r="J30" s="33"/>
    </row>
    <row r="31" spans="1:10" s="8" customFormat="1" ht="40.049999999999997" customHeight="1" x14ac:dyDescent="0.3">
      <c r="A31" s="107" t="s">
        <v>16</v>
      </c>
      <c r="B31" s="108"/>
      <c r="C31" s="108"/>
      <c r="D31" s="108"/>
      <c r="E31" s="108"/>
      <c r="F31" s="108"/>
      <c r="G31" s="108"/>
      <c r="H31" s="109"/>
    </row>
    <row r="32" spans="1:10" s="8" customFormat="1" ht="45" customHeight="1" x14ac:dyDescent="0.3">
      <c r="A32" s="35" t="s">
        <v>7</v>
      </c>
      <c r="B32" s="35" t="s">
        <v>109</v>
      </c>
      <c r="C32" s="35" t="s">
        <v>111</v>
      </c>
      <c r="D32" s="12" t="s">
        <v>6</v>
      </c>
      <c r="E32" s="12">
        <v>0</v>
      </c>
      <c r="F32" s="12">
        <v>0</v>
      </c>
      <c r="G32" s="12">
        <v>600000</v>
      </c>
      <c r="H32" s="12">
        <f>SUM(G32*0.6)</f>
        <v>360000</v>
      </c>
    </row>
    <row r="33" spans="1:8" s="30" customFormat="1" ht="45" customHeight="1" x14ac:dyDescent="0.3">
      <c r="A33" s="36" t="s">
        <v>110</v>
      </c>
      <c r="B33" s="36" t="s">
        <v>152</v>
      </c>
      <c r="C33" s="35" t="s">
        <v>153</v>
      </c>
      <c r="D33" s="12" t="s">
        <v>6</v>
      </c>
      <c r="E33" s="12">
        <v>0</v>
      </c>
      <c r="F33" s="12">
        <v>0</v>
      </c>
      <c r="G33" s="12">
        <v>1000000</v>
      </c>
      <c r="H33" s="12">
        <f>SUM(G33*0.6)</f>
        <v>600000</v>
      </c>
    </row>
    <row r="34" spans="1:8" s="8" customFormat="1" ht="40.049999999999997" customHeight="1" x14ac:dyDescent="0.3">
      <c r="A34" s="107" t="s">
        <v>17</v>
      </c>
      <c r="B34" s="108"/>
      <c r="C34" s="108"/>
      <c r="D34" s="108"/>
      <c r="E34" s="108"/>
      <c r="F34" s="108"/>
      <c r="G34" s="108"/>
      <c r="H34" s="109"/>
    </row>
    <row r="35" spans="1:8" s="30" customFormat="1" ht="45" customHeight="1" x14ac:dyDescent="0.3">
      <c r="A35" s="116"/>
      <c r="B35" s="116"/>
      <c r="C35" s="116"/>
      <c r="D35" s="116"/>
      <c r="E35" s="116"/>
      <c r="F35" s="116"/>
      <c r="G35" s="116"/>
      <c r="H35" s="116"/>
    </row>
    <row r="36" spans="1:8" s="8" customFormat="1" ht="40.049999999999997" customHeight="1" x14ac:dyDescent="0.3">
      <c r="A36" s="107" t="s">
        <v>18</v>
      </c>
      <c r="B36" s="108"/>
      <c r="C36" s="108"/>
      <c r="D36" s="108"/>
      <c r="E36" s="108"/>
      <c r="F36" s="108"/>
      <c r="G36" s="108"/>
      <c r="H36" s="109"/>
    </row>
    <row r="37" spans="1:8" s="30" customFormat="1" ht="45" customHeight="1" x14ac:dyDescent="0.3">
      <c r="A37" s="116"/>
      <c r="B37" s="116"/>
      <c r="C37" s="116"/>
      <c r="D37" s="116"/>
      <c r="E37" s="116"/>
      <c r="F37" s="116"/>
      <c r="G37" s="116"/>
      <c r="H37" s="116"/>
    </row>
    <row r="38" spans="1:8" s="8" customFormat="1" ht="40.049999999999997" customHeight="1" x14ac:dyDescent="0.3">
      <c r="A38" s="107" t="s">
        <v>19</v>
      </c>
      <c r="B38" s="108"/>
      <c r="C38" s="108"/>
      <c r="D38" s="108"/>
      <c r="E38" s="108"/>
      <c r="F38" s="108"/>
      <c r="G38" s="108"/>
      <c r="H38" s="109"/>
    </row>
    <row r="39" spans="1:8" s="30" customFormat="1" ht="45" customHeight="1" x14ac:dyDescent="0.3">
      <c r="A39" s="116"/>
      <c r="B39" s="116"/>
      <c r="C39" s="116"/>
      <c r="D39" s="116"/>
      <c r="E39" s="116"/>
      <c r="F39" s="116"/>
      <c r="G39" s="116"/>
      <c r="H39" s="116"/>
    </row>
    <row r="40" spans="1:8" s="8" customFormat="1" ht="40.049999999999997" customHeight="1" x14ac:dyDescent="0.3">
      <c r="A40" s="107" t="s">
        <v>20</v>
      </c>
      <c r="B40" s="108"/>
      <c r="C40" s="108"/>
      <c r="D40" s="108"/>
      <c r="E40" s="108"/>
      <c r="F40" s="108"/>
      <c r="G40" s="108"/>
      <c r="H40" s="109"/>
    </row>
    <row r="41" spans="1:8" s="30" customFormat="1" ht="45" customHeight="1" x14ac:dyDescent="0.3">
      <c r="A41" s="116"/>
      <c r="B41" s="116"/>
      <c r="C41" s="116"/>
      <c r="D41" s="116"/>
      <c r="E41" s="116"/>
      <c r="F41" s="116"/>
      <c r="G41" s="116"/>
      <c r="H41" s="116"/>
    </row>
    <row r="42" spans="1:8" s="8" customFormat="1" ht="40.049999999999997" customHeight="1" x14ac:dyDescent="0.3">
      <c r="A42" s="107" t="s">
        <v>21</v>
      </c>
      <c r="B42" s="108"/>
      <c r="C42" s="108"/>
      <c r="D42" s="108"/>
      <c r="E42" s="108"/>
      <c r="F42" s="108"/>
      <c r="G42" s="108"/>
      <c r="H42" s="109"/>
    </row>
    <row r="43" spans="1:8" s="30" customFormat="1" ht="45" customHeight="1" x14ac:dyDescent="0.3">
      <c r="A43" s="116"/>
      <c r="B43" s="116"/>
      <c r="C43" s="116"/>
      <c r="D43" s="116"/>
      <c r="E43" s="116"/>
      <c r="F43" s="116"/>
      <c r="G43" s="116"/>
      <c r="H43" s="116"/>
    </row>
    <row r="44" spans="1:8" s="8" customFormat="1" ht="40.049999999999997" customHeight="1" x14ac:dyDescent="0.3">
      <c r="A44" s="107" t="s">
        <v>22</v>
      </c>
      <c r="B44" s="108"/>
      <c r="C44" s="108"/>
      <c r="D44" s="108"/>
      <c r="E44" s="108"/>
      <c r="F44" s="108"/>
      <c r="G44" s="108"/>
      <c r="H44" s="109"/>
    </row>
    <row r="45" spans="1:8" s="30" customFormat="1" ht="45" customHeight="1" x14ac:dyDescent="0.3">
      <c r="A45" s="6" t="s">
        <v>9</v>
      </c>
      <c r="B45" s="6" t="s">
        <v>100</v>
      </c>
      <c r="C45" s="6" t="s">
        <v>154</v>
      </c>
      <c r="D45" s="13" t="s">
        <v>6</v>
      </c>
      <c r="E45" s="12">
        <v>0</v>
      </c>
      <c r="F45" s="12">
        <v>700000</v>
      </c>
      <c r="G45" s="12">
        <v>700000</v>
      </c>
      <c r="H45" s="12">
        <f>SUM(F45*0.6)</f>
        <v>420000</v>
      </c>
    </row>
    <row r="46" spans="1:8" s="8" customFormat="1" ht="40.049999999999997" customHeight="1" x14ac:dyDescent="0.3">
      <c r="A46" s="107" t="s">
        <v>67</v>
      </c>
      <c r="B46" s="108"/>
      <c r="C46" s="108"/>
      <c r="D46" s="108"/>
      <c r="E46" s="108"/>
      <c r="F46" s="108"/>
      <c r="G46" s="108"/>
      <c r="H46" s="109"/>
    </row>
    <row r="47" spans="1:8" s="30" customFormat="1" ht="103.2" customHeight="1" x14ac:dyDescent="0.3">
      <c r="A47" s="6" t="s">
        <v>9</v>
      </c>
      <c r="B47" s="6" t="s">
        <v>76</v>
      </c>
      <c r="C47" s="6" t="s">
        <v>134</v>
      </c>
      <c r="D47" s="13" t="s">
        <v>6</v>
      </c>
      <c r="E47" s="12">
        <v>80000</v>
      </c>
      <c r="F47" s="27">
        <v>35000</v>
      </c>
      <c r="G47" s="27">
        <v>35000</v>
      </c>
      <c r="H47" s="27">
        <v>35000</v>
      </c>
    </row>
    <row r="48" spans="1:8" s="37" customFormat="1" ht="40.049999999999997" customHeight="1" x14ac:dyDescent="0.3">
      <c r="A48" s="107" t="s">
        <v>24</v>
      </c>
      <c r="B48" s="108"/>
      <c r="C48" s="108"/>
      <c r="D48" s="108"/>
      <c r="E48" s="108"/>
      <c r="F48" s="108"/>
      <c r="G48" s="108"/>
      <c r="H48" s="109"/>
    </row>
    <row r="49" spans="1:9" s="37" customFormat="1" ht="45" customHeight="1" x14ac:dyDescent="0.3">
      <c r="A49" s="117"/>
      <c r="B49" s="117"/>
      <c r="C49" s="117"/>
      <c r="D49" s="117"/>
      <c r="E49" s="117"/>
      <c r="F49" s="117"/>
      <c r="G49" s="117"/>
      <c r="H49" s="117"/>
    </row>
    <row r="50" spans="1:9" s="37" customFormat="1" ht="40.049999999999997" customHeight="1" x14ac:dyDescent="0.3">
      <c r="A50" s="107" t="s">
        <v>155</v>
      </c>
      <c r="B50" s="108"/>
      <c r="C50" s="108"/>
      <c r="D50" s="108"/>
      <c r="E50" s="108"/>
      <c r="F50" s="108"/>
      <c r="G50" s="108"/>
      <c r="H50" s="109"/>
    </row>
    <row r="51" spans="1:9" s="37" customFormat="1" ht="45" customHeight="1" x14ac:dyDescent="0.3">
      <c r="A51" s="6" t="s">
        <v>114</v>
      </c>
      <c r="B51" s="6" t="s">
        <v>157</v>
      </c>
      <c r="C51" s="6" t="s">
        <v>112</v>
      </c>
      <c r="D51" s="13" t="s">
        <v>6</v>
      </c>
      <c r="E51" s="12">
        <v>857000</v>
      </c>
      <c r="F51" s="12">
        <v>857000</v>
      </c>
      <c r="G51" s="12">
        <v>857000</v>
      </c>
      <c r="H51" s="12">
        <f>SUM(G51*0.6)</f>
        <v>514200</v>
      </c>
    </row>
    <row r="52" spans="1:9" s="37" customFormat="1" ht="40.049999999999997" customHeight="1" x14ac:dyDescent="0.3">
      <c r="A52" s="107" t="s">
        <v>156</v>
      </c>
      <c r="B52" s="108"/>
      <c r="C52" s="108"/>
      <c r="D52" s="108"/>
      <c r="E52" s="108"/>
      <c r="F52" s="108"/>
      <c r="G52" s="108"/>
      <c r="H52" s="109"/>
    </row>
    <row r="53" spans="1:9" s="37" customFormat="1" ht="45" customHeight="1" x14ac:dyDescent="0.3">
      <c r="A53" s="6" t="s">
        <v>9</v>
      </c>
      <c r="B53" s="6" t="s">
        <v>113</v>
      </c>
      <c r="C53" s="6" t="s">
        <v>158</v>
      </c>
      <c r="D53" s="13" t="s">
        <v>6</v>
      </c>
      <c r="E53" s="12">
        <v>0</v>
      </c>
      <c r="F53" s="12">
        <v>0</v>
      </c>
      <c r="G53" s="12">
        <v>222000</v>
      </c>
      <c r="H53" s="12">
        <f>SUM(G53*0.6)</f>
        <v>133200</v>
      </c>
    </row>
    <row r="54" spans="1:9" s="4" customFormat="1" ht="40.049999999999997" customHeight="1" x14ac:dyDescent="0.3">
      <c r="A54" s="107" t="s">
        <v>75</v>
      </c>
      <c r="B54" s="108"/>
      <c r="C54" s="108"/>
      <c r="D54" s="108"/>
      <c r="E54" s="108"/>
      <c r="F54" s="108"/>
      <c r="G54" s="108"/>
      <c r="H54" s="108"/>
      <c r="I54" s="51">
        <f>SUM(H5:H53)</f>
        <v>85011800</v>
      </c>
    </row>
    <row r="55" spans="1:9" s="4" customFormat="1" ht="45" customHeight="1" x14ac:dyDescent="0.3">
      <c r="A55" s="154">
        <v>85011800</v>
      </c>
      <c r="B55" s="154"/>
      <c r="C55" s="154"/>
      <c r="D55" s="154"/>
      <c r="E55" s="154"/>
      <c r="F55" s="154"/>
      <c r="G55" s="154"/>
      <c r="H55" s="154"/>
      <c r="I55" s="38"/>
    </row>
    <row r="56" spans="1:9" s="32" customFormat="1" ht="49.95" customHeight="1" x14ac:dyDescent="0.3">
      <c r="A56" s="111" t="s">
        <v>25</v>
      </c>
      <c r="B56" s="111"/>
      <c r="C56" s="111"/>
      <c r="D56" s="111"/>
      <c r="E56" s="111"/>
      <c r="F56" s="111"/>
      <c r="G56" s="111"/>
      <c r="H56" s="111"/>
    </row>
    <row r="57" spans="1:9" s="39" customFormat="1" ht="40.049999999999997" customHeight="1" x14ac:dyDescent="0.3">
      <c r="A57" s="86" t="s">
        <v>26</v>
      </c>
      <c r="B57" s="87"/>
      <c r="C57" s="87"/>
      <c r="D57" s="87"/>
      <c r="E57" s="87"/>
      <c r="F57" s="87"/>
      <c r="G57" s="87"/>
      <c r="H57" s="88"/>
    </row>
    <row r="58" spans="1:9" s="32" customFormat="1" ht="15" customHeight="1" x14ac:dyDescent="0.3">
      <c r="A58" s="92"/>
      <c r="B58" s="93"/>
      <c r="C58" s="93"/>
      <c r="D58" s="93"/>
      <c r="E58" s="93"/>
      <c r="F58" s="93"/>
      <c r="G58" s="93"/>
      <c r="H58" s="94"/>
    </row>
    <row r="59" spans="1:9" s="39" customFormat="1" ht="40.049999999999997" customHeight="1" x14ac:dyDescent="0.3">
      <c r="A59" s="86" t="s">
        <v>27</v>
      </c>
      <c r="B59" s="87"/>
      <c r="C59" s="87"/>
      <c r="D59" s="87"/>
      <c r="E59" s="87"/>
      <c r="F59" s="87"/>
      <c r="G59" s="87"/>
      <c r="H59" s="88"/>
    </row>
    <row r="60" spans="1:9" s="32" customFormat="1" ht="15" customHeight="1" x14ac:dyDescent="0.3">
      <c r="A60" s="92"/>
      <c r="B60" s="93"/>
      <c r="C60" s="93"/>
      <c r="D60" s="93"/>
      <c r="E60" s="93"/>
      <c r="F60" s="93"/>
      <c r="G60" s="93"/>
      <c r="H60" s="94"/>
    </row>
    <row r="61" spans="1:9" s="39" customFormat="1" ht="40.049999999999997" customHeight="1" x14ac:dyDescent="0.3">
      <c r="A61" s="86" t="s">
        <v>28</v>
      </c>
      <c r="B61" s="87"/>
      <c r="C61" s="87"/>
      <c r="D61" s="87"/>
      <c r="E61" s="87"/>
      <c r="F61" s="87"/>
      <c r="G61" s="87"/>
      <c r="H61" s="88"/>
    </row>
    <row r="62" spans="1:9" s="32" customFormat="1" ht="15" customHeight="1" x14ac:dyDescent="0.3">
      <c r="A62" s="92"/>
      <c r="B62" s="93"/>
      <c r="C62" s="93"/>
      <c r="D62" s="93"/>
      <c r="E62" s="93"/>
      <c r="F62" s="93"/>
      <c r="G62" s="93"/>
      <c r="H62" s="94"/>
    </row>
    <row r="63" spans="1:9" s="39" customFormat="1" ht="40.049999999999997" customHeight="1" x14ac:dyDescent="0.3">
      <c r="A63" s="86" t="s">
        <v>29</v>
      </c>
      <c r="B63" s="87"/>
      <c r="C63" s="87"/>
      <c r="D63" s="87"/>
      <c r="E63" s="87"/>
      <c r="F63" s="87"/>
      <c r="G63" s="87"/>
      <c r="H63" s="88"/>
    </row>
    <row r="64" spans="1:9" s="32" customFormat="1" ht="15" customHeight="1" x14ac:dyDescent="0.3">
      <c r="A64" s="92"/>
      <c r="B64" s="93"/>
      <c r="C64" s="93"/>
      <c r="D64" s="93"/>
      <c r="E64" s="93"/>
      <c r="F64" s="93"/>
      <c r="G64" s="93"/>
      <c r="H64" s="94"/>
    </row>
    <row r="65" spans="1:8" s="39" customFormat="1" ht="40.049999999999997" customHeight="1" x14ac:dyDescent="0.3">
      <c r="A65" s="86" t="s">
        <v>30</v>
      </c>
      <c r="B65" s="87"/>
      <c r="C65" s="87"/>
      <c r="D65" s="87"/>
      <c r="E65" s="87"/>
      <c r="F65" s="87"/>
      <c r="G65" s="87"/>
      <c r="H65" s="88"/>
    </row>
    <row r="66" spans="1:8" s="32" customFormat="1" ht="15" customHeight="1" x14ac:dyDescent="0.3">
      <c r="A66" s="92"/>
      <c r="B66" s="93"/>
      <c r="C66" s="93"/>
      <c r="D66" s="93"/>
      <c r="E66" s="93"/>
      <c r="F66" s="93"/>
      <c r="G66" s="93"/>
      <c r="H66" s="94"/>
    </row>
    <row r="67" spans="1:8" s="39" customFormat="1" ht="40.049999999999997" customHeight="1" x14ac:dyDescent="0.3">
      <c r="A67" s="86" t="s">
        <v>31</v>
      </c>
      <c r="B67" s="87"/>
      <c r="C67" s="87"/>
      <c r="D67" s="87"/>
      <c r="E67" s="87"/>
      <c r="F67" s="87"/>
      <c r="G67" s="87"/>
      <c r="H67" s="88"/>
    </row>
    <row r="68" spans="1:8" s="32" customFormat="1" ht="15" customHeight="1" x14ac:dyDescent="0.3">
      <c r="A68" s="92"/>
      <c r="B68" s="93"/>
      <c r="C68" s="93"/>
      <c r="D68" s="93"/>
      <c r="E68" s="93"/>
      <c r="F68" s="93"/>
      <c r="G68" s="93"/>
      <c r="H68" s="94"/>
    </row>
    <row r="69" spans="1:8" s="39" customFormat="1" ht="40.049999999999997" customHeight="1" x14ac:dyDescent="0.3">
      <c r="A69" s="86" t="s">
        <v>32</v>
      </c>
      <c r="B69" s="87"/>
      <c r="C69" s="87"/>
      <c r="D69" s="87"/>
      <c r="E69" s="87"/>
      <c r="F69" s="87"/>
      <c r="G69" s="87"/>
      <c r="H69" s="88"/>
    </row>
    <row r="70" spans="1:8" s="32" customFormat="1" ht="15" customHeight="1" x14ac:dyDescent="0.3">
      <c r="A70" s="89"/>
      <c r="B70" s="90"/>
      <c r="C70" s="90"/>
      <c r="D70" s="90"/>
      <c r="E70" s="90"/>
      <c r="F70" s="90"/>
      <c r="G70" s="90"/>
      <c r="H70" s="91"/>
    </row>
    <row r="71" spans="1:8" s="39" customFormat="1" ht="40.049999999999997" customHeight="1" x14ac:dyDescent="0.3">
      <c r="A71" s="86" t="s">
        <v>33</v>
      </c>
      <c r="B71" s="87"/>
      <c r="C71" s="87"/>
      <c r="D71" s="87"/>
      <c r="E71" s="87"/>
      <c r="F71" s="87"/>
      <c r="G71" s="87"/>
      <c r="H71" s="88"/>
    </row>
    <row r="72" spans="1:8" s="32" customFormat="1" ht="15" customHeight="1" x14ac:dyDescent="0.3">
      <c r="A72" s="89"/>
      <c r="B72" s="90"/>
      <c r="C72" s="90"/>
      <c r="D72" s="90"/>
      <c r="E72" s="90"/>
      <c r="F72" s="90"/>
      <c r="G72" s="90"/>
      <c r="H72" s="91"/>
    </row>
    <row r="73" spans="1:8" s="39" customFormat="1" ht="40.049999999999997" customHeight="1" x14ac:dyDescent="0.3">
      <c r="A73" s="86" t="s">
        <v>34</v>
      </c>
      <c r="B73" s="87"/>
      <c r="C73" s="87"/>
      <c r="D73" s="87"/>
      <c r="E73" s="87"/>
      <c r="F73" s="87"/>
      <c r="G73" s="87"/>
      <c r="H73" s="88"/>
    </row>
    <row r="74" spans="1:8" s="32" customFormat="1" ht="15" customHeight="1" x14ac:dyDescent="0.3">
      <c r="A74" s="92"/>
      <c r="B74" s="93"/>
      <c r="C74" s="93"/>
      <c r="D74" s="93"/>
      <c r="E74" s="93"/>
      <c r="F74" s="93"/>
      <c r="G74" s="93"/>
      <c r="H74" s="94"/>
    </row>
    <row r="75" spans="1:8" s="39" customFormat="1" ht="40.049999999999997" customHeight="1" x14ac:dyDescent="0.3">
      <c r="A75" s="86" t="s">
        <v>35</v>
      </c>
      <c r="B75" s="87"/>
      <c r="C75" s="87"/>
      <c r="D75" s="87"/>
      <c r="E75" s="87"/>
      <c r="F75" s="87"/>
      <c r="G75" s="87"/>
      <c r="H75" s="88"/>
    </row>
    <row r="76" spans="1:8" s="32" customFormat="1" ht="15" customHeight="1" x14ac:dyDescent="0.3">
      <c r="A76" s="92"/>
      <c r="B76" s="93"/>
      <c r="C76" s="93"/>
      <c r="D76" s="93"/>
      <c r="E76" s="93"/>
      <c r="F76" s="93"/>
      <c r="G76" s="93"/>
      <c r="H76" s="94"/>
    </row>
    <row r="77" spans="1:8" s="39" customFormat="1" ht="40.049999999999997" customHeight="1" x14ac:dyDescent="0.3">
      <c r="A77" s="86" t="s">
        <v>36</v>
      </c>
      <c r="B77" s="87"/>
      <c r="C77" s="87"/>
      <c r="D77" s="87"/>
      <c r="E77" s="87"/>
      <c r="F77" s="87"/>
      <c r="G77" s="87"/>
      <c r="H77" s="88"/>
    </row>
    <row r="78" spans="1:8" s="32" customFormat="1" ht="15" customHeight="1" x14ac:dyDescent="0.3">
      <c r="A78" s="92"/>
      <c r="B78" s="93"/>
      <c r="C78" s="93"/>
      <c r="D78" s="93"/>
      <c r="E78" s="93"/>
      <c r="F78" s="93"/>
      <c r="G78" s="93"/>
      <c r="H78" s="94"/>
    </row>
    <row r="79" spans="1:8" s="39" customFormat="1" ht="40.049999999999997" customHeight="1" x14ac:dyDescent="0.3">
      <c r="A79" s="86" t="s">
        <v>37</v>
      </c>
      <c r="B79" s="87"/>
      <c r="C79" s="87"/>
      <c r="D79" s="87"/>
      <c r="E79" s="87"/>
      <c r="F79" s="87"/>
      <c r="G79" s="87"/>
      <c r="H79" s="88"/>
    </row>
    <row r="80" spans="1:8" s="32" customFormat="1" ht="15" customHeight="1" x14ac:dyDescent="0.3">
      <c r="A80" s="92"/>
      <c r="B80" s="93"/>
      <c r="C80" s="93"/>
      <c r="D80" s="93"/>
      <c r="E80" s="93"/>
      <c r="F80" s="93"/>
      <c r="G80" s="93"/>
      <c r="H80" s="94"/>
    </row>
    <row r="81" spans="1:10" s="39" customFormat="1" ht="40.049999999999997" customHeight="1" x14ac:dyDescent="0.3">
      <c r="A81" s="118" t="s">
        <v>38</v>
      </c>
      <c r="B81" s="119"/>
      <c r="C81" s="119"/>
      <c r="D81" s="119"/>
      <c r="E81" s="119"/>
      <c r="F81" s="119"/>
      <c r="G81" s="119"/>
      <c r="H81" s="120"/>
    </row>
    <row r="82" spans="1:10" s="32" customFormat="1" ht="15" customHeight="1" x14ac:dyDescent="0.3">
      <c r="A82" s="121"/>
      <c r="B82" s="122"/>
      <c r="C82" s="122"/>
      <c r="D82" s="122"/>
      <c r="E82" s="122"/>
      <c r="F82" s="122"/>
      <c r="G82" s="122"/>
      <c r="H82" s="123"/>
    </row>
    <row r="83" spans="1:10" s="39" customFormat="1" ht="40.049999999999997" customHeight="1" x14ac:dyDescent="0.3">
      <c r="A83" s="86" t="s">
        <v>39</v>
      </c>
      <c r="B83" s="87"/>
      <c r="C83" s="87"/>
      <c r="D83" s="87"/>
      <c r="E83" s="87"/>
      <c r="F83" s="87"/>
      <c r="G83" s="87"/>
      <c r="H83" s="88"/>
    </row>
    <row r="84" spans="1:10" s="39" customFormat="1" ht="15" customHeight="1" x14ac:dyDescent="0.3">
      <c r="A84" s="92"/>
      <c r="B84" s="93"/>
      <c r="C84" s="93"/>
      <c r="D84" s="93"/>
      <c r="E84" s="93"/>
      <c r="F84" s="93"/>
      <c r="G84" s="93"/>
      <c r="H84" s="94"/>
      <c r="J84" s="41"/>
    </row>
    <row r="85" spans="1:10" s="39" customFormat="1" ht="40.049999999999997" customHeight="1" x14ac:dyDescent="0.3">
      <c r="A85" s="86" t="s">
        <v>79</v>
      </c>
      <c r="B85" s="87"/>
      <c r="C85" s="87"/>
      <c r="D85" s="87"/>
      <c r="E85" s="87"/>
      <c r="F85" s="87"/>
      <c r="G85" s="87"/>
      <c r="H85" s="88"/>
      <c r="I85" s="55">
        <f>SUM(H57:H84)</f>
        <v>0</v>
      </c>
      <c r="J85" s="41"/>
    </row>
    <row r="86" spans="1:10" s="39" customFormat="1" ht="15" customHeight="1" x14ac:dyDescent="0.3">
      <c r="A86" s="133"/>
      <c r="B86" s="134"/>
      <c r="C86" s="134"/>
      <c r="D86" s="134"/>
      <c r="E86" s="134"/>
      <c r="F86" s="134"/>
      <c r="G86" s="134"/>
      <c r="H86" s="135"/>
      <c r="I86" s="43"/>
      <c r="J86" s="41"/>
    </row>
    <row r="87" spans="1:10" s="32" customFormat="1" ht="49.95" customHeight="1" x14ac:dyDescent="0.3">
      <c r="A87" s="142" t="s">
        <v>40</v>
      </c>
      <c r="B87" s="142"/>
      <c r="C87" s="142"/>
      <c r="D87" s="142"/>
      <c r="E87" s="142"/>
      <c r="F87" s="142"/>
      <c r="G87" s="142"/>
      <c r="H87" s="142"/>
    </row>
    <row r="88" spans="1:10" s="4" customFormat="1" ht="15" customHeight="1" x14ac:dyDescent="0.3">
      <c r="A88" s="136"/>
      <c r="B88" s="137"/>
      <c r="C88" s="137"/>
      <c r="D88" s="137"/>
      <c r="E88" s="137"/>
      <c r="F88" s="137"/>
      <c r="G88" s="137"/>
      <c r="H88" s="138"/>
    </row>
    <row r="89" spans="1:10" s="32" customFormat="1" ht="40.049999999999997" customHeight="1" x14ac:dyDescent="0.3">
      <c r="A89" s="124" t="s">
        <v>41</v>
      </c>
      <c r="B89" s="125"/>
      <c r="C89" s="125"/>
      <c r="D89" s="125"/>
      <c r="E89" s="125"/>
      <c r="F89" s="125"/>
      <c r="G89" s="125"/>
      <c r="H89" s="126"/>
    </row>
    <row r="90" spans="1:10" s="32" customFormat="1" ht="15" customHeight="1" x14ac:dyDescent="0.3">
      <c r="A90" s="139"/>
      <c r="B90" s="140"/>
      <c r="C90" s="140"/>
      <c r="D90" s="140"/>
      <c r="E90" s="140"/>
      <c r="F90" s="140"/>
      <c r="G90" s="140"/>
      <c r="H90" s="141"/>
    </row>
    <row r="91" spans="1:10" s="32" customFormat="1" ht="40.049999999999997" customHeight="1" x14ac:dyDescent="0.3">
      <c r="A91" s="124" t="s">
        <v>42</v>
      </c>
      <c r="B91" s="125"/>
      <c r="C91" s="125"/>
      <c r="D91" s="125"/>
      <c r="E91" s="125"/>
      <c r="F91" s="125"/>
      <c r="G91" s="125"/>
      <c r="H91" s="126"/>
    </row>
    <row r="92" spans="1:10" s="30" customFormat="1" ht="15" customHeight="1" x14ac:dyDescent="0.3">
      <c r="A92" s="127"/>
      <c r="B92" s="128"/>
      <c r="C92" s="128"/>
      <c r="D92" s="128"/>
      <c r="E92" s="128"/>
      <c r="F92" s="128"/>
      <c r="G92" s="128"/>
      <c r="H92" s="129"/>
    </row>
    <row r="93" spans="1:10" s="32" customFormat="1" ht="40.049999999999997" customHeight="1" x14ac:dyDescent="0.3">
      <c r="A93" s="130" t="s">
        <v>43</v>
      </c>
      <c r="B93" s="131"/>
      <c r="C93" s="131"/>
      <c r="D93" s="131"/>
      <c r="E93" s="131"/>
      <c r="F93" s="131"/>
      <c r="G93" s="131"/>
      <c r="H93" s="132"/>
    </row>
    <row r="94" spans="1:10" s="32" customFormat="1" ht="45" customHeight="1" x14ac:dyDescent="0.3">
      <c r="A94" s="6" t="s">
        <v>91</v>
      </c>
      <c r="B94" s="44" t="s">
        <v>95</v>
      </c>
      <c r="C94" s="44" t="s">
        <v>161</v>
      </c>
      <c r="D94" s="17" t="s">
        <v>94</v>
      </c>
      <c r="E94" s="22">
        <v>0</v>
      </c>
      <c r="F94" s="26">
        <v>24944000</v>
      </c>
      <c r="G94" s="26">
        <v>9000000</v>
      </c>
      <c r="H94" s="65">
        <f>SUM(G94*0.8)</f>
        <v>7200000</v>
      </c>
    </row>
    <row r="95" spans="1:10" s="32" customFormat="1" ht="45" customHeight="1" x14ac:dyDescent="0.3">
      <c r="A95" s="6" t="s">
        <v>10</v>
      </c>
      <c r="B95" s="44" t="s">
        <v>159</v>
      </c>
      <c r="C95" s="62" t="s">
        <v>160</v>
      </c>
      <c r="D95" s="13" t="s">
        <v>6</v>
      </c>
      <c r="E95" s="12">
        <v>0</v>
      </c>
      <c r="F95" s="12">
        <v>0</v>
      </c>
      <c r="G95" s="12">
        <v>300000</v>
      </c>
      <c r="H95" s="12">
        <f>SUM(G95*0.6)</f>
        <v>180000</v>
      </c>
    </row>
    <row r="96" spans="1:10" s="32" customFormat="1" ht="45" customHeight="1" x14ac:dyDescent="0.3">
      <c r="A96" s="6" t="s">
        <v>14</v>
      </c>
      <c r="B96" s="44" t="s">
        <v>164</v>
      </c>
      <c r="C96" s="62" t="s">
        <v>162</v>
      </c>
      <c r="D96" s="13" t="s">
        <v>6</v>
      </c>
      <c r="E96" s="12">
        <v>0</v>
      </c>
      <c r="F96" s="12">
        <v>0</v>
      </c>
      <c r="G96" s="12">
        <v>665000</v>
      </c>
      <c r="H96" s="12">
        <f>SUM(G96*0.6)</f>
        <v>399000</v>
      </c>
    </row>
    <row r="97" spans="1:9" s="32" customFormat="1" ht="45" customHeight="1" x14ac:dyDescent="0.3">
      <c r="A97" s="6" t="s">
        <v>14</v>
      </c>
      <c r="B97" s="44" t="s">
        <v>165</v>
      </c>
      <c r="C97" s="62" t="s">
        <v>163</v>
      </c>
      <c r="D97" s="13" t="s">
        <v>6</v>
      </c>
      <c r="E97" s="12">
        <v>0</v>
      </c>
      <c r="F97" s="12">
        <v>0</v>
      </c>
      <c r="G97" s="12">
        <v>300000</v>
      </c>
      <c r="H97" s="12">
        <f>SUM(G97*0.6)</f>
        <v>180000</v>
      </c>
    </row>
    <row r="98" spans="1:9" s="30" customFormat="1" ht="76.2" customHeight="1" x14ac:dyDescent="0.3">
      <c r="A98" s="6" t="s">
        <v>14</v>
      </c>
      <c r="B98" s="44" t="s">
        <v>66</v>
      </c>
      <c r="C98" s="62" t="s">
        <v>88</v>
      </c>
      <c r="D98" s="13" t="s">
        <v>8</v>
      </c>
      <c r="E98" s="12">
        <v>2200000</v>
      </c>
      <c r="F98" s="12">
        <v>2200000</v>
      </c>
      <c r="G98" s="12">
        <v>2200000</v>
      </c>
      <c r="H98" s="12">
        <f>SUM(G98*0.8)</f>
        <v>1760000</v>
      </c>
    </row>
    <row r="99" spans="1:9" s="32" customFormat="1" ht="40.049999999999997" customHeight="1" x14ac:dyDescent="0.3">
      <c r="A99" s="124" t="s">
        <v>44</v>
      </c>
      <c r="B99" s="125"/>
      <c r="C99" s="125"/>
      <c r="D99" s="125"/>
      <c r="E99" s="125"/>
      <c r="F99" s="125"/>
      <c r="G99" s="125"/>
      <c r="H99" s="126"/>
    </row>
    <row r="100" spans="1:9" s="32" customFormat="1" ht="15" customHeight="1" x14ac:dyDescent="0.3">
      <c r="A100" s="92"/>
      <c r="B100" s="93"/>
      <c r="C100" s="93"/>
      <c r="D100" s="93"/>
      <c r="E100" s="93"/>
      <c r="F100" s="93"/>
      <c r="G100" s="93"/>
      <c r="H100" s="94"/>
    </row>
    <row r="101" spans="1:9" s="32" customFormat="1" ht="40.049999999999997" customHeight="1" x14ac:dyDescent="0.3">
      <c r="A101" s="124" t="s">
        <v>45</v>
      </c>
      <c r="B101" s="125"/>
      <c r="C101" s="125"/>
      <c r="D101" s="125"/>
      <c r="E101" s="125"/>
      <c r="F101" s="125"/>
      <c r="G101" s="125"/>
      <c r="H101" s="126"/>
    </row>
    <row r="102" spans="1:9" s="32" customFormat="1" ht="15" customHeight="1" x14ac:dyDescent="0.3">
      <c r="A102" s="92"/>
      <c r="B102" s="93"/>
      <c r="C102" s="93"/>
      <c r="D102" s="93"/>
      <c r="E102" s="93"/>
      <c r="F102" s="93"/>
      <c r="G102" s="93"/>
      <c r="H102" s="94"/>
    </row>
    <row r="103" spans="1:9" s="32" customFormat="1" ht="40.049999999999997" customHeight="1" x14ac:dyDescent="0.3">
      <c r="A103" s="124" t="s">
        <v>47</v>
      </c>
      <c r="B103" s="125"/>
      <c r="C103" s="125"/>
      <c r="D103" s="125"/>
      <c r="E103" s="125"/>
      <c r="F103" s="125"/>
      <c r="G103" s="125"/>
      <c r="H103" s="126"/>
    </row>
    <row r="104" spans="1:9" s="32" customFormat="1" ht="45" customHeight="1" x14ac:dyDescent="0.3">
      <c r="A104" s="6" t="s">
        <v>14</v>
      </c>
      <c r="B104" s="44" t="s">
        <v>166</v>
      </c>
      <c r="C104" s="44" t="s">
        <v>167</v>
      </c>
      <c r="D104" s="13" t="s">
        <v>6</v>
      </c>
      <c r="E104" s="12">
        <v>0</v>
      </c>
      <c r="F104" s="12">
        <v>0</v>
      </c>
      <c r="G104" s="12">
        <v>250000</v>
      </c>
      <c r="H104" s="12">
        <f>SUM(G104*0.6)</f>
        <v>150000</v>
      </c>
    </row>
    <row r="105" spans="1:9" s="30" customFormat="1" ht="45" customHeight="1" x14ac:dyDescent="0.3">
      <c r="A105" s="6" t="s">
        <v>14</v>
      </c>
      <c r="B105" s="44" t="s">
        <v>169</v>
      </c>
      <c r="C105" s="44" t="s">
        <v>168</v>
      </c>
      <c r="D105" s="13" t="s">
        <v>6</v>
      </c>
      <c r="E105" s="12">
        <v>0</v>
      </c>
      <c r="F105" s="12">
        <v>0</v>
      </c>
      <c r="G105" s="12">
        <v>500000</v>
      </c>
      <c r="H105" s="12">
        <f>SUM(G105*0.6)</f>
        <v>300000</v>
      </c>
    </row>
    <row r="106" spans="1:9" s="32" customFormat="1" ht="40.049999999999997" customHeight="1" x14ac:dyDescent="0.3">
      <c r="A106" s="124" t="s">
        <v>48</v>
      </c>
      <c r="B106" s="125"/>
      <c r="C106" s="125"/>
      <c r="D106" s="125"/>
      <c r="E106" s="125"/>
      <c r="F106" s="125"/>
      <c r="G106" s="125"/>
      <c r="H106" s="126"/>
    </row>
    <row r="107" spans="1:9" s="30" customFormat="1" ht="102.6" customHeight="1" x14ac:dyDescent="0.3">
      <c r="A107" s="6" t="s">
        <v>14</v>
      </c>
      <c r="B107" s="6" t="s">
        <v>102</v>
      </c>
      <c r="C107" s="6" t="s">
        <v>77</v>
      </c>
      <c r="D107" s="17" t="s">
        <v>6</v>
      </c>
      <c r="E107" s="21">
        <v>410000</v>
      </c>
      <c r="F107" s="21">
        <v>410000</v>
      </c>
      <c r="G107" s="21">
        <v>410000</v>
      </c>
      <c r="H107" s="12">
        <v>410000</v>
      </c>
    </row>
    <row r="108" spans="1:9" ht="40.049999999999997" customHeight="1" x14ac:dyDescent="0.3">
      <c r="A108" s="152" t="s">
        <v>78</v>
      </c>
      <c r="B108" s="152"/>
      <c r="C108" s="152"/>
      <c r="D108" s="152"/>
      <c r="E108" s="152"/>
      <c r="F108" s="152"/>
      <c r="G108" s="152"/>
      <c r="H108" s="152"/>
      <c r="I108" s="56">
        <f>SUM(H88:H107)</f>
        <v>10579000</v>
      </c>
    </row>
    <row r="109" spans="1:9" ht="45" customHeight="1" x14ac:dyDescent="0.3">
      <c r="A109" s="155">
        <v>10579000</v>
      </c>
      <c r="B109" s="156"/>
      <c r="C109" s="156"/>
      <c r="D109" s="156"/>
      <c r="E109" s="156"/>
      <c r="F109" s="156"/>
      <c r="G109" s="156"/>
      <c r="H109" s="157"/>
      <c r="I109" s="45"/>
    </row>
    <row r="110" spans="1:9" s="32" customFormat="1" ht="49.95" customHeight="1" x14ac:dyDescent="0.3">
      <c r="A110" s="153" t="s">
        <v>49</v>
      </c>
      <c r="B110" s="153"/>
      <c r="C110" s="153"/>
      <c r="D110" s="153"/>
      <c r="E110" s="153"/>
      <c r="F110" s="153"/>
      <c r="G110" s="153"/>
      <c r="H110" s="153"/>
    </row>
    <row r="111" spans="1:9" s="32" customFormat="1" ht="15" customHeight="1" x14ac:dyDescent="0.3">
      <c r="A111" s="146"/>
      <c r="B111" s="147"/>
      <c r="C111" s="147"/>
      <c r="D111" s="147"/>
      <c r="E111" s="147"/>
      <c r="F111" s="147"/>
      <c r="G111" s="147"/>
      <c r="H111" s="148"/>
    </row>
    <row r="112" spans="1:9" s="32" customFormat="1" ht="40.049999999999997" customHeight="1" x14ac:dyDescent="0.3">
      <c r="A112" s="143" t="s">
        <v>50</v>
      </c>
      <c r="B112" s="144"/>
      <c r="C112" s="144"/>
      <c r="D112" s="144"/>
      <c r="E112" s="144"/>
      <c r="F112" s="144"/>
      <c r="G112" s="144"/>
      <c r="H112" s="145"/>
    </row>
    <row r="113" spans="1:10" s="30" customFormat="1" ht="15" customHeight="1" x14ac:dyDescent="0.3">
      <c r="A113" s="149"/>
      <c r="B113" s="150"/>
      <c r="C113" s="150"/>
      <c r="D113" s="150"/>
      <c r="E113" s="150"/>
      <c r="F113" s="150"/>
      <c r="G113" s="150"/>
      <c r="H113" s="151"/>
    </row>
    <row r="114" spans="1:10" s="32" customFormat="1" ht="40.049999999999997" customHeight="1" x14ac:dyDescent="0.3">
      <c r="A114" s="143" t="s">
        <v>51</v>
      </c>
      <c r="B114" s="144"/>
      <c r="C114" s="144"/>
      <c r="D114" s="144"/>
      <c r="E114" s="144"/>
      <c r="F114" s="144"/>
      <c r="G114" s="144"/>
      <c r="H114" s="145"/>
    </row>
    <row r="115" spans="1:10" s="32" customFormat="1" ht="45" customHeight="1" x14ac:dyDescent="0.3">
      <c r="A115" s="6" t="s">
        <v>9</v>
      </c>
      <c r="B115" s="6" t="s">
        <v>170</v>
      </c>
      <c r="C115" s="6" t="s">
        <v>171</v>
      </c>
      <c r="D115" s="13" t="s">
        <v>6</v>
      </c>
      <c r="E115" s="12">
        <v>0</v>
      </c>
      <c r="F115" s="12">
        <v>0</v>
      </c>
      <c r="G115" s="12">
        <v>100000</v>
      </c>
      <c r="H115" s="12">
        <v>100000</v>
      </c>
    </row>
    <row r="116" spans="1:10" s="32" customFormat="1" ht="40.049999999999997" customHeight="1" x14ac:dyDescent="0.3">
      <c r="A116" s="143" t="s">
        <v>172</v>
      </c>
      <c r="B116" s="144"/>
      <c r="C116" s="144"/>
      <c r="D116" s="144"/>
      <c r="E116" s="144"/>
      <c r="F116" s="144"/>
      <c r="G116" s="144"/>
      <c r="H116" s="145"/>
    </row>
    <row r="117" spans="1:10" s="32" customFormat="1" ht="15" customHeight="1" x14ac:dyDescent="0.3">
      <c r="A117" s="183"/>
      <c r="B117" s="184"/>
      <c r="C117" s="184"/>
      <c r="D117" s="184"/>
      <c r="E117" s="184"/>
      <c r="F117" s="184"/>
      <c r="G117" s="184"/>
      <c r="H117" s="185"/>
    </row>
    <row r="118" spans="1:10" s="32" customFormat="1" ht="40.049999999999997" customHeight="1" x14ac:dyDescent="0.3">
      <c r="A118" s="143" t="s">
        <v>52</v>
      </c>
      <c r="B118" s="144"/>
      <c r="C118" s="144"/>
      <c r="D118" s="144"/>
      <c r="E118" s="144"/>
      <c r="F118" s="144"/>
      <c r="G118" s="144"/>
      <c r="H118" s="145"/>
    </row>
    <row r="119" spans="1:10" s="32" customFormat="1" ht="159.6" customHeight="1" x14ac:dyDescent="0.3">
      <c r="A119" s="6" t="s">
        <v>14</v>
      </c>
      <c r="B119" s="6" t="s">
        <v>89</v>
      </c>
      <c r="C119" s="6" t="s">
        <v>173</v>
      </c>
      <c r="D119" s="17" t="s">
        <v>6</v>
      </c>
      <c r="E119" s="21">
        <v>2408000</v>
      </c>
      <c r="F119" s="21">
        <v>2408000</v>
      </c>
      <c r="G119" s="21">
        <v>2000000</v>
      </c>
      <c r="H119" s="12">
        <f>SUM(G119*0.6)</f>
        <v>1200000</v>
      </c>
    </row>
    <row r="120" spans="1:10" s="32" customFormat="1" ht="40.049999999999997" customHeight="1" x14ac:dyDescent="0.3">
      <c r="A120" s="143" t="s">
        <v>174</v>
      </c>
      <c r="B120" s="144"/>
      <c r="C120" s="144"/>
      <c r="D120" s="144"/>
      <c r="E120" s="144"/>
      <c r="F120" s="144"/>
      <c r="G120" s="144"/>
      <c r="H120" s="145"/>
    </row>
    <row r="121" spans="1:10" s="32" customFormat="1" ht="15" customHeight="1" x14ac:dyDescent="0.3">
      <c r="A121" s="89"/>
      <c r="B121" s="90"/>
      <c r="C121" s="90"/>
      <c r="D121" s="90"/>
      <c r="E121" s="90"/>
      <c r="F121" s="90"/>
      <c r="G121" s="90"/>
      <c r="H121" s="91"/>
    </row>
    <row r="122" spans="1:10" s="32" customFormat="1" ht="40.049999999999997" customHeight="1" x14ac:dyDescent="0.3">
      <c r="A122" s="143" t="s">
        <v>53</v>
      </c>
      <c r="B122" s="144"/>
      <c r="C122" s="144"/>
      <c r="D122" s="144"/>
      <c r="E122" s="144"/>
      <c r="F122" s="144"/>
      <c r="G122" s="144"/>
      <c r="H122" s="145"/>
    </row>
    <row r="123" spans="1:10" s="32" customFormat="1" ht="15" customHeight="1" x14ac:dyDescent="0.3">
      <c r="A123" s="92"/>
      <c r="B123" s="93"/>
      <c r="C123" s="93"/>
      <c r="D123" s="93"/>
      <c r="E123" s="93"/>
      <c r="F123" s="93"/>
      <c r="G123" s="93"/>
      <c r="H123" s="94"/>
    </row>
    <row r="124" spans="1:10" s="32" customFormat="1" ht="40.049999999999997" customHeight="1" x14ac:dyDescent="0.3">
      <c r="A124" s="143" t="s">
        <v>54</v>
      </c>
      <c r="B124" s="144"/>
      <c r="C124" s="144"/>
      <c r="D124" s="144"/>
      <c r="E124" s="144"/>
      <c r="F124" s="144"/>
      <c r="G124" s="144"/>
      <c r="H124" s="145"/>
    </row>
    <row r="125" spans="1:10" s="32" customFormat="1" ht="15" customHeight="1" x14ac:dyDescent="0.3">
      <c r="A125" s="92"/>
      <c r="B125" s="93"/>
      <c r="C125" s="93"/>
      <c r="D125" s="93"/>
      <c r="E125" s="93"/>
      <c r="F125" s="93"/>
      <c r="G125" s="93"/>
      <c r="H125" s="94"/>
    </row>
    <row r="126" spans="1:10" s="32" customFormat="1" ht="40.049999999999997" customHeight="1" x14ac:dyDescent="0.3">
      <c r="A126" s="143" t="s">
        <v>83</v>
      </c>
      <c r="B126" s="144"/>
      <c r="C126" s="144"/>
      <c r="D126" s="144"/>
      <c r="E126" s="144"/>
      <c r="F126" s="144"/>
      <c r="G126" s="144"/>
      <c r="H126" s="145"/>
      <c r="I126" s="57">
        <f>SUM(H111:H126)</f>
        <v>1300000</v>
      </c>
      <c r="J126" s="47"/>
    </row>
    <row r="127" spans="1:10" s="32" customFormat="1" ht="45" customHeight="1" x14ac:dyDescent="0.3">
      <c r="A127" s="180">
        <v>1300000</v>
      </c>
      <c r="B127" s="181"/>
      <c r="C127" s="181"/>
      <c r="D127" s="181"/>
      <c r="E127" s="181"/>
      <c r="F127" s="181"/>
      <c r="G127" s="181"/>
      <c r="H127" s="182"/>
      <c r="I127" s="46"/>
      <c r="J127" s="47"/>
    </row>
    <row r="128" spans="1:10" s="32" customFormat="1" ht="49.95" customHeight="1" x14ac:dyDescent="0.3">
      <c r="A128" s="80" t="s">
        <v>55</v>
      </c>
      <c r="B128" s="81"/>
      <c r="C128" s="81"/>
      <c r="D128" s="81"/>
      <c r="E128" s="81"/>
      <c r="F128" s="81"/>
      <c r="G128" s="81"/>
      <c r="H128" s="82"/>
    </row>
    <row r="129" spans="1:10" s="32" customFormat="1" ht="15" customHeight="1" x14ac:dyDescent="0.3">
      <c r="A129" s="176"/>
      <c r="B129" s="176"/>
      <c r="C129" s="176"/>
      <c r="D129" s="176"/>
      <c r="E129" s="176"/>
      <c r="F129" s="176"/>
      <c r="G129" s="176"/>
      <c r="H129" s="176"/>
    </row>
    <row r="130" spans="1:10" s="32" customFormat="1" ht="40.049999999999997" customHeight="1" x14ac:dyDescent="0.3">
      <c r="A130" s="164" t="s">
        <v>56</v>
      </c>
      <c r="B130" s="165"/>
      <c r="C130" s="165"/>
      <c r="D130" s="165"/>
      <c r="E130" s="165"/>
      <c r="F130" s="165"/>
      <c r="G130" s="165"/>
      <c r="H130" s="166"/>
    </row>
    <row r="131" spans="1:10" s="32" customFormat="1" ht="105" customHeight="1" x14ac:dyDescent="0.3">
      <c r="A131" s="6" t="s">
        <v>110</v>
      </c>
      <c r="B131" s="62" t="s">
        <v>118</v>
      </c>
      <c r="C131" s="62" t="s">
        <v>84</v>
      </c>
      <c r="D131" s="13" t="s">
        <v>8</v>
      </c>
      <c r="E131" s="20">
        <v>0</v>
      </c>
      <c r="F131" s="20">
        <v>0</v>
      </c>
      <c r="G131" s="20">
        <v>3050000</v>
      </c>
      <c r="H131" s="18">
        <f>SUM(G131*0.6)</f>
        <v>1830000</v>
      </c>
    </row>
    <row r="132" spans="1:10" s="32" customFormat="1" ht="105" customHeight="1" x14ac:dyDescent="0.3">
      <c r="A132" s="6" t="s">
        <v>14</v>
      </c>
      <c r="B132" s="62" t="s">
        <v>85</v>
      </c>
      <c r="C132" s="62" t="s">
        <v>84</v>
      </c>
      <c r="D132" s="16" t="s">
        <v>6</v>
      </c>
      <c r="E132" s="20">
        <v>3536000</v>
      </c>
      <c r="F132" s="20">
        <v>3536000</v>
      </c>
      <c r="G132" s="20">
        <v>2148000</v>
      </c>
      <c r="H132" s="18">
        <f>SUM(G132*0.6)</f>
        <v>1288800</v>
      </c>
    </row>
    <row r="133" spans="1:10" s="32" customFormat="1" ht="40.049999999999997" customHeight="1" x14ac:dyDescent="0.3">
      <c r="A133" s="164" t="s">
        <v>57</v>
      </c>
      <c r="B133" s="165"/>
      <c r="C133" s="165"/>
      <c r="D133" s="165"/>
      <c r="E133" s="165"/>
      <c r="F133" s="165"/>
      <c r="G133" s="165"/>
      <c r="H133" s="166"/>
    </row>
    <row r="134" spans="1:10" s="32" customFormat="1" ht="15" customHeight="1" x14ac:dyDescent="0.3">
      <c r="A134" s="177"/>
      <c r="B134" s="178"/>
      <c r="C134" s="178"/>
      <c r="D134" s="178"/>
      <c r="E134" s="178"/>
      <c r="F134" s="178"/>
      <c r="G134" s="178"/>
      <c r="H134" s="179"/>
    </row>
    <row r="135" spans="1:10" s="32" customFormat="1" ht="40.049999999999997" customHeight="1" x14ac:dyDescent="0.3">
      <c r="A135" s="164" t="s">
        <v>80</v>
      </c>
      <c r="B135" s="165"/>
      <c r="C135" s="165"/>
      <c r="D135" s="165"/>
      <c r="E135" s="165"/>
      <c r="F135" s="165"/>
      <c r="G135" s="165"/>
      <c r="H135" s="166"/>
    </row>
    <row r="136" spans="1:10" s="32" customFormat="1" ht="45" customHeight="1" x14ac:dyDescent="0.3">
      <c r="A136" s="6" t="s">
        <v>10</v>
      </c>
      <c r="B136" s="44" t="s">
        <v>116</v>
      </c>
      <c r="C136" s="44" t="s">
        <v>117</v>
      </c>
      <c r="D136" s="17" t="s">
        <v>6</v>
      </c>
      <c r="E136" s="22">
        <v>593000</v>
      </c>
      <c r="F136" s="22">
        <v>593000</v>
      </c>
      <c r="G136" s="22"/>
      <c r="H136" s="22">
        <v>593000</v>
      </c>
    </row>
    <row r="137" spans="1:10" s="32" customFormat="1" ht="40.049999999999997" customHeight="1" x14ac:dyDescent="0.3">
      <c r="A137" s="164" t="s">
        <v>59</v>
      </c>
      <c r="B137" s="165"/>
      <c r="C137" s="165"/>
      <c r="D137" s="165"/>
      <c r="E137" s="165"/>
      <c r="F137" s="165"/>
      <c r="G137" s="165"/>
      <c r="H137" s="166"/>
      <c r="I137" s="48"/>
    </row>
    <row r="138" spans="1:10" s="32" customFormat="1" ht="15" customHeight="1" x14ac:dyDescent="0.3">
      <c r="A138" s="167"/>
      <c r="B138" s="167"/>
      <c r="C138" s="167"/>
      <c r="D138" s="167"/>
      <c r="E138" s="167"/>
      <c r="F138" s="167"/>
      <c r="G138" s="167"/>
      <c r="H138" s="168"/>
      <c r="I138" s="48"/>
      <c r="J138" s="49"/>
    </row>
    <row r="139" spans="1:10" s="32" customFormat="1" ht="40.049999999999997" customHeight="1" x14ac:dyDescent="0.3">
      <c r="A139" s="169" t="s">
        <v>81</v>
      </c>
      <c r="B139" s="170"/>
      <c r="C139" s="170"/>
      <c r="D139" s="170"/>
      <c r="E139" s="170"/>
      <c r="F139" s="170"/>
      <c r="G139" s="170"/>
      <c r="H139" s="171"/>
      <c r="I139" s="55">
        <f>SUM(H129:H138)</f>
        <v>3711800</v>
      </c>
    </row>
    <row r="140" spans="1:10" s="32" customFormat="1" ht="45" customHeight="1" x14ac:dyDescent="0.3">
      <c r="A140" s="172">
        <v>3711800</v>
      </c>
      <c r="B140" s="173"/>
      <c r="C140" s="173"/>
      <c r="D140" s="173"/>
      <c r="E140" s="173"/>
      <c r="F140" s="173"/>
      <c r="G140" s="173"/>
      <c r="H140" s="174"/>
      <c r="I140" s="42"/>
    </row>
    <row r="141" spans="1:10" s="32" customFormat="1" ht="49.95" customHeight="1" x14ac:dyDescent="0.3">
      <c r="A141" s="83" t="s">
        <v>60</v>
      </c>
      <c r="B141" s="84"/>
      <c r="C141" s="84"/>
      <c r="D141" s="84"/>
      <c r="E141" s="84"/>
      <c r="F141" s="84"/>
      <c r="G141" s="84"/>
      <c r="H141" s="85"/>
    </row>
    <row r="142" spans="1:10" s="32" customFormat="1" x14ac:dyDescent="0.3">
      <c r="A142" s="175"/>
      <c r="B142" s="175"/>
      <c r="C142" s="175"/>
      <c r="D142" s="175"/>
      <c r="E142" s="175"/>
      <c r="F142" s="175"/>
      <c r="G142" s="175"/>
      <c r="H142" s="175"/>
    </row>
    <row r="143" spans="1:10" s="32" customFormat="1" ht="40.049999999999997" customHeight="1" x14ac:dyDescent="0.3">
      <c r="A143" s="158" t="s">
        <v>61</v>
      </c>
      <c r="B143" s="159"/>
      <c r="C143" s="159"/>
      <c r="D143" s="159"/>
      <c r="E143" s="159"/>
      <c r="F143" s="159"/>
      <c r="G143" s="159"/>
      <c r="H143" s="160"/>
    </row>
    <row r="144" spans="1:10" s="30" customFormat="1" x14ac:dyDescent="0.3">
      <c r="A144" s="89"/>
      <c r="B144" s="90"/>
      <c r="C144" s="90"/>
      <c r="D144" s="90"/>
      <c r="E144" s="90"/>
      <c r="F144" s="90"/>
      <c r="G144" s="90"/>
      <c r="H144" s="91"/>
      <c r="I144" s="50"/>
    </row>
    <row r="145" spans="1:10" s="30" customFormat="1" ht="40.049999999999997" customHeight="1" x14ac:dyDescent="0.3">
      <c r="A145" s="158" t="s">
        <v>82</v>
      </c>
      <c r="B145" s="159"/>
      <c r="C145" s="159"/>
      <c r="D145" s="159"/>
      <c r="E145" s="159"/>
      <c r="F145" s="159"/>
      <c r="G145" s="159"/>
      <c r="H145" s="160"/>
      <c r="I145" s="61">
        <f>SUM(H144:H144)</f>
        <v>0</v>
      </c>
      <c r="J145" s="33"/>
    </row>
    <row r="146" spans="1:10" s="30" customFormat="1" x14ac:dyDescent="0.3">
      <c r="A146" s="89"/>
      <c r="B146" s="90"/>
      <c r="C146" s="90"/>
      <c r="D146" s="90"/>
      <c r="E146" s="90"/>
      <c r="F146" s="90"/>
      <c r="G146" s="90"/>
      <c r="H146" s="91"/>
      <c r="I146" s="33"/>
      <c r="J146" s="33"/>
    </row>
    <row r="147" spans="1:10" ht="40.049999999999997" customHeight="1" x14ac:dyDescent="0.3">
      <c r="A147" s="161" t="s">
        <v>185</v>
      </c>
      <c r="B147" s="162"/>
      <c r="C147" s="162"/>
      <c r="D147" s="163"/>
      <c r="E147" s="58">
        <f>SUM(E1:E146)</f>
        <v>60987000</v>
      </c>
      <c r="F147" s="58">
        <f>SUM(F1:F146)</f>
        <v>154362000</v>
      </c>
      <c r="G147" s="58">
        <f>SUM(G1:G146)</f>
        <v>117059000</v>
      </c>
      <c r="H147" s="58">
        <f>SUM(H1:H146)</f>
        <v>100602600</v>
      </c>
    </row>
    <row r="151" spans="1:10" x14ac:dyDescent="0.3">
      <c r="A151" s="54" t="s">
        <v>75</v>
      </c>
      <c r="B151" s="59">
        <f>SUM(H3:H54)</f>
        <v>85011800</v>
      </c>
    </row>
    <row r="152" spans="1:10" x14ac:dyDescent="0.3">
      <c r="A152" s="54" t="s">
        <v>79</v>
      </c>
      <c r="B152" s="60">
        <f>SUM(H56:H85)</f>
        <v>0</v>
      </c>
    </row>
    <row r="153" spans="1:10" x14ac:dyDescent="0.3">
      <c r="A153" s="54" t="s">
        <v>78</v>
      </c>
      <c r="B153" s="59">
        <f>SUM(H87:H108)</f>
        <v>10579000</v>
      </c>
    </row>
    <row r="154" spans="1:10" x14ac:dyDescent="0.3">
      <c r="A154" s="54" t="s">
        <v>86</v>
      </c>
      <c r="B154" s="60">
        <f>SUM(H128:H138)</f>
        <v>3711800</v>
      </c>
    </row>
    <row r="155" spans="1:10" x14ac:dyDescent="0.3">
      <c r="A155" s="54" t="s">
        <v>83</v>
      </c>
      <c r="B155" s="60">
        <f>SUM(H110:H126)</f>
        <v>1300000</v>
      </c>
    </row>
    <row r="156" spans="1:10" x14ac:dyDescent="0.3">
      <c r="A156" s="54" t="s">
        <v>87</v>
      </c>
      <c r="B156" s="59">
        <v>0</v>
      </c>
    </row>
    <row r="157" spans="1:10" x14ac:dyDescent="0.3">
      <c r="A157" s="53"/>
      <c r="B157" s="53"/>
    </row>
    <row r="158" spans="1:10" ht="31.2" x14ac:dyDescent="0.3">
      <c r="A158" s="78" t="s">
        <v>184</v>
      </c>
      <c r="B158" s="79">
        <f>SUM(B151:B156)</f>
        <v>100602600</v>
      </c>
    </row>
    <row r="161" spans="1:8" x14ac:dyDescent="0.3">
      <c r="A161" s="53" t="s">
        <v>175</v>
      </c>
      <c r="B161" s="40"/>
      <c r="C161" s="40"/>
      <c r="D161" s="40"/>
      <c r="E161" s="40"/>
      <c r="F161" s="40"/>
      <c r="G161" s="40"/>
      <c r="H161" s="40"/>
    </row>
    <row r="162" spans="1:8" ht="28.8" x14ac:dyDescent="0.3">
      <c r="A162" s="6" t="s">
        <v>91</v>
      </c>
      <c r="B162" s="44" t="s">
        <v>92</v>
      </c>
      <c r="C162" s="44" t="s">
        <v>93</v>
      </c>
      <c r="D162" s="17" t="s">
        <v>94</v>
      </c>
      <c r="E162" s="22">
        <v>0</v>
      </c>
      <c r="F162" s="26">
        <v>149368000</v>
      </c>
      <c r="G162" s="26"/>
      <c r="H162" s="22"/>
    </row>
    <row r="163" spans="1:8" x14ac:dyDescent="0.3">
      <c r="A163" s="32"/>
      <c r="B163" s="32"/>
      <c r="C163" s="32"/>
      <c r="D163" s="32"/>
      <c r="E163" s="32"/>
      <c r="F163" s="32"/>
      <c r="G163" s="32"/>
      <c r="H163" s="23"/>
    </row>
    <row r="164" spans="1:8" x14ac:dyDescent="0.3">
      <c r="F164" s="46"/>
      <c r="G164" s="46"/>
    </row>
  </sheetData>
  <mergeCells count="109">
    <mergeCell ref="A129:H129"/>
    <mergeCell ref="A130:H130"/>
    <mergeCell ref="A133:H133"/>
    <mergeCell ref="A134:H134"/>
    <mergeCell ref="A135:H135"/>
    <mergeCell ref="A123:H123"/>
    <mergeCell ref="A124:H124"/>
    <mergeCell ref="A125:H125"/>
    <mergeCell ref="A126:H126"/>
    <mergeCell ref="A127:H127"/>
    <mergeCell ref="A143:H143"/>
    <mergeCell ref="A144:H144"/>
    <mergeCell ref="A145:H145"/>
    <mergeCell ref="A146:H146"/>
    <mergeCell ref="A147:D147"/>
    <mergeCell ref="A137:H137"/>
    <mergeCell ref="A138:H138"/>
    <mergeCell ref="A139:H139"/>
    <mergeCell ref="A140:H140"/>
    <mergeCell ref="A142:H142"/>
    <mergeCell ref="A120:H120"/>
    <mergeCell ref="A121:H121"/>
    <mergeCell ref="A122:H122"/>
    <mergeCell ref="A111:H111"/>
    <mergeCell ref="A112:H112"/>
    <mergeCell ref="A113:H113"/>
    <mergeCell ref="A114:H114"/>
    <mergeCell ref="A116:H116"/>
    <mergeCell ref="A101:H101"/>
    <mergeCell ref="A102:H102"/>
    <mergeCell ref="A103:H103"/>
    <mergeCell ref="A106:H106"/>
    <mergeCell ref="A108:H108"/>
    <mergeCell ref="A110:H110"/>
    <mergeCell ref="A109:H109"/>
    <mergeCell ref="A117:H117"/>
    <mergeCell ref="A118:H118"/>
    <mergeCell ref="A91:H91"/>
    <mergeCell ref="A92:H92"/>
    <mergeCell ref="A93:H93"/>
    <mergeCell ref="A99:H99"/>
    <mergeCell ref="A100:H100"/>
    <mergeCell ref="A85:H85"/>
    <mergeCell ref="A86:H86"/>
    <mergeCell ref="A88:H88"/>
    <mergeCell ref="A89:H89"/>
    <mergeCell ref="A90:H90"/>
    <mergeCell ref="A87:H87"/>
    <mergeCell ref="A80:H80"/>
    <mergeCell ref="A81:H81"/>
    <mergeCell ref="A82:H82"/>
    <mergeCell ref="A83:H83"/>
    <mergeCell ref="A84:H84"/>
    <mergeCell ref="A75:H75"/>
    <mergeCell ref="A76:H76"/>
    <mergeCell ref="A77:H77"/>
    <mergeCell ref="A78:H78"/>
    <mergeCell ref="A79:H79"/>
    <mergeCell ref="A34:H34"/>
    <mergeCell ref="A36:H36"/>
    <mergeCell ref="A38:H38"/>
    <mergeCell ref="A66:H66"/>
    <mergeCell ref="A67:H67"/>
    <mergeCell ref="A68:H68"/>
    <mergeCell ref="A69:H69"/>
    <mergeCell ref="A70:H70"/>
    <mergeCell ref="A57:H57"/>
    <mergeCell ref="A59:H59"/>
    <mergeCell ref="A61:H61"/>
    <mergeCell ref="A63:H63"/>
    <mergeCell ref="A65:H65"/>
    <mergeCell ref="A58:H58"/>
    <mergeCell ref="A60:H60"/>
    <mergeCell ref="A62:H62"/>
    <mergeCell ref="A64:H64"/>
    <mergeCell ref="A55:H55"/>
    <mergeCell ref="A39:H39"/>
    <mergeCell ref="A41:H41"/>
    <mergeCell ref="A43:H43"/>
    <mergeCell ref="A49:H49"/>
    <mergeCell ref="A40:H40"/>
    <mergeCell ref="A42:H42"/>
    <mergeCell ref="A44:H44"/>
    <mergeCell ref="A46:H46"/>
    <mergeCell ref="A48:H48"/>
    <mergeCell ref="A128:H128"/>
    <mergeCell ref="A141:H141"/>
    <mergeCell ref="A71:H71"/>
    <mergeCell ref="A72:H72"/>
    <mergeCell ref="A73:H73"/>
    <mergeCell ref="A74:H74"/>
    <mergeCell ref="A1:H1"/>
    <mergeCell ref="A5:H5"/>
    <mergeCell ref="A14:H14"/>
    <mergeCell ref="A16:H16"/>
    <mergeCell ref="A20:H20"/>
    <mergeCell ref="A3:H3"/>
    <mergeCell ref="A22:H22"/>
    <mergeCell ref="A25:H25"/>
    <mergeCell ref="A31:H31"/>
    <mergeCell ref="A50:H50"/>
    <mergeCell ref="A52:H52"/>
    <mergeCell ref="A54:H54"/>
    <mergeCell ref="A4:H4"/>
    <mergeCell ref="A56:H56"/>
    <mergeCell ref="A15:H15"/>
    <mergeCell ref="A21:H21"/>
    <mergeCell ref="A35:H35"/>
    <mergeCell ref="A37:H37"/>
  </mergeCells>
  <dataValidations count="4">
    <dataValidation type="list" allowBlank="1" showInputMessage="1" showErrorMessage="1" sqref="D132" xr:uid="{B026F68B-B01E-447D-8EB7-07DC50F35A9A}">
      <formula1>#REF!</formula1>
    </dataValidation>
    <dataValidation type="list" allowBlank="1" showInputMessage="1" showErrorMessage="1" sqref="D17:D19 D45 D47 D28:D29 D94:D98 D136 D107 D104:D105 D119 D6:D13 D131:D132 D162" xr:uid="{5D98B2E8-17BF-42B7-8526-15C1B5F10A6E}">
      <formula1>"Operating, Capital, Transportation"</formula1>
    </dataValidation>
    <dataValidation type="list" allowBlank="1" showInputMessage="1" showErrorMessage="1" sqref="D51 D53 D115" xr:uid="{CD96BA22-6D82-4C0E-B391-5046584630A8}">
      <formula1>#REF!</formula1>
    </dataValidation>
    <dataValidation type="list" allowBlank="1" showInputMessage="1" showErrorMessage="1" sqref="D26:D29" xr:uid="{38430CD3-A40C-4C92-AEBE-AA8897D2E6B4}">
      <formula1>"Operating, Transportation, Capital"</formula1>
    </dataValidation>
  </dataValidations>
  <pageMargins left="0.5" right="0.5" top="1.4270833333333299" bottom="0.53125" header="0.5" footer="0.5"/>
  <pageSetup orientation="landscape" verticalDpi="300" r:id="rId1"/>
  <headerFooter>
    <oddHeader>&amp;L&amp;"-,Bold"&amp;12 2022 Governor's Supp. Budget
Draft Orca Task Force Related&amp;R&amp;G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B70BA-3685-496A-842A-D1A33FDACCF7}">
  <dimension ref="A1:G113"/>
  <sheetViews>
    <sheetView tabSelected="1" workbookViewId="0">
      <pane ySplit="2" topLeftCell="A3" activePane="bottomLeft" state="frozen"/>
      <selection pane="bottomLeft" activeCell="A9" sqref="A9:D9"/>
    </sheetView>
  </sheetViews>
  <sheetFormatPr defaultColWidth="8.6640625" defaultRowHeight="15.6" x14ac:dyDescent="0.3"/>
  <cols>
    <col min="1" max="1" width="32.5546875" style="7" customWidth="1"/>
    <col min="2" max="2" width="37.88671875" style="10" customWidth="1"/>
    <col min="3" max="3" width="71" style="10" customWidth="1"/>
    <col min="4" max="4" width="82.88671875" style="9" customWidth="1"/>
    <col min="5" max="16384" width="8.6640625" style="7"/>
  </cols>
  <sheetData>
    <row r="1" spans="1:4" ht="55.2" customHeight="1" x14ac:dyDescent="0.3">
      <c r="A1" s="215" t="s">
        <v>186</v>
      </c>
      <c r="B1" s="216"/>
      <c r="C1" s="216"/>
      <c r="D1" s="217"/>
    </row>
    <row r="2" spans="1:4" s="76" customFormat="1" ht="30" customHeight="1" x14ac:dyDescent="0.3">
      <c r="A2" s="75" t="s">
        <v>0</v>
      </c>
      <c r="B2" s="75" t="s">
        <v>135</v>
      </c>
      <c r="C2" s="75" t="s">
        <v>2</v>
      </c>
      <c r="D2" s="75" t="s">
        <v>62</v>
      </c>
    </row>
    <row r="3" spans="1:4" s="8" customFormat="1" ht="15" customHeight="1" x14ac:dyDescent="0.3">
      <c r="A3" s="210"/>
      <c r="B3" s="210"/>
      <c r="C3" s="210"/>
      <c r="D3" s="210"/>
    </row>
    <row r="4" spans="1:4" ht="49.95" customHeight="1" x14ac:dyDescent="0.3">
      <c r="A4" s="218" t="s">
        <v>4</v>
      </c>
      <c r="B4" s="218"/>
      <c r="C4" s="218"/>
      <c r="D4" s="218"/>
    </row>
    <row r="5" spans="1:4" s="9" customFormat="1" ht="15" customHeight="1" x14ac:dyDescent="0.3">
      <c r="A5" s="211"/>
      <c r="B5" s="211"/>
      <c r="C5" s="211"/>
      <c r="D5" s="211"/>
    </row>
    <row r="6" spans="1:4" s="69" customFormat="1" ht="40.049999999999997" customHeight="1" x14ac:dyDescent="0.3">
      <c r="A6" s="197" t="s">
        <v>5</v>
      </c>
      <c r="B6" s="197"/>
      <c r="C6" s="197"/>
      <c r="D6" s="197"/>
    </row>
    <row r="7" spans="1:4" s="30" customFormat="1" ht="45" customHeight="1" x14ac:dyDescent="0.3">
      <c r="A7" s="6" t="s">
        <v>121</v>
      </c>
      <c r="B7" s="74" t="s">
        <v>120</v>
      </c>
      <c r="C7" s="28" t="s">
        <v>176</v>
      </c>
      <c r="D7" s="28" t="s">
        <v>122</v>
      </c>
    </row>
    <row r="8" spans="1:4" s="73" customFormat="1" ht="40.049999999999997" customHeight="1" x14ac:dyDescent="0.3">
      <c r="A8" s="198" t="s">
        <v>130</v>
      </c>
      <c r="B8" s="198"/>
      <c r="C8" s="198"/>
      <c r="D8" s="198"/>
    </row>
    <row r="9" spans="1:4" ht="15" customHeight="1" x14ac:dyDescent="0.3">
      <c r="A9" s="212"/>
      <c r="B9" s="212"/>
      <c r="C9" s="212"/>
      <c r="D9" s="212"/>
    </row>
    <row r="10" spans="1:4" s="73" customFormat="1" ht="40.049999999999997" customHeight="1" x14ac:dyDescent="0.3">
      <c r="A10" s="198" t="s">
        <v>12</v>
      </c>
      <c r="B10" s="198"/>
      <c r="C10" s="198"/>
      <c r="D10" s="198"/>
    </row>
    <row r="11" spans="1:4" s="30" customFormat="1" ht="45" customHeight="1" x14ac:dyDescent="0.3">
      <c r="A11" s="36" t="s">
        <v>129</v>
      </c>
      <c r="B11" s="74" t="s">
        <v>128</v>
      </c>
      <c r="C11" s="29" t="s">
        <v>177</v>
      </c>
      <c r="D11" s="28" t="s">
        <v>178</v>
      </c>
    </row>
    <row r="12" spans="1:4" s="30" customFormat="1" ht="40.049999999999997" customHeight="1" x14ac:dyDescent="0.3">
      <c r="A12" s="198" t="s">
        <v>181</v>
      </c>
      <c r="B12" s="198"/>
      <c r="C12" s="198"/>
      <c r="D12" s="198"/>
    </row>
    <row r="13" spans="1:4" s="30" customFormat="1" ht="15" customHeight="1" x14ac:dyDescent="0.3">
      <c r="A13" s="213"/>
      <c r="B13" s="213"/>
      <c r="C13" s="213"/>
      <c r="D13" s="213"/>
    </row>
    <row r="14" spans="1:4" s="71" customFormat="1" ht="40.049999999999997" customHeight="1" x14ac:dyDescent="0.3">
      <c r="A14" s="198" t="s">
        <v>132</v>
      </c>
      <c r="B14" s="198"/>
      <c r="C14" s="198"/>
      <c r="D14" s="198"/>
    </row>
    <row r="15" spans="1:4" s="8" customFormat="1" ht="45" customHeight="1" x14ac:dyDescent="0.3">
      <c r="A15" s="14" t="s">
        <v>10</v>
      </c>
      <c r="B15" s="66" t="s">
        <v>126</v>
      </c>
      <c r="C15" s="28" t="s">
        <v>179</v>
      </c>
      <c r="D15" s="36" t="s">
        <v>127</v>
      </c>
    </row>
    <row r="16" spans="1:4" s="72" customFormat="1" ht="40.049999999999997" customHeight="1" x14ac:dyDescent="0.3">
      <c r="A16" s="199" t="s">
        <v>15</v>
      </c>
      <c r="B16" s="199"/>
      <c r="C16" s="199"/>
      <c r="D16" s="199"/>
    </row>
    <row r="17" spans="1:4" s="30" customFormat="1" ht="15" customHeight="1" x14ac:dyDescent="0.3">
      <c r="A17" s="214"/>
      <c r="B17" s="214"/>
      <c r="C17" s="214"/>
      <c r="D17" s="214"/>
    </row>
    <row r="18" spans="1:4" s="71" customFormat="1" ht="40.049999999999997" customHeight="1" x14ac:dyDescent="0.3">
      <c r="A18" s="201" t="s">
        <v>16</v>
      </c>
      <c r="B18" s="201"/>
      <c r="C18" s="201"/>
      <c r="D18" s="201"/>
    </row>
    <row r="19" spans="1:4" s="30" customFormat="1" ht="15" customHeight="1" x14ac:dyDescent="0.3">
      <c r="A19" s="209"/>
      <c r="B19" s="209"/>
      <c r="C19" s="209"/>
      <c r="D19" s="209"/>
    </row>
    <row r="20" spans="1:4" s="68" customFormat="1" ht="40.049999999999997" customHeight="1" x14ac:dyDescent="0.3">
      <c r="A20" s="202" t="s">
        <v>17</v>
      </c>
      <c r="B20" s="202"/>
      <c r="C20" s="202"/>
      <c r="D20" s="202"/>
    </row>
    <row r="21" spans="1:4" s="8" customFormat="1" ht="15" customHeight="1" x14ac:dyDescent="0.3">
      <c r="A21" s="193"/>
      <c r="B21" s="193"/>
      <c r="C21" s="193"/>
      <c r="D21" s="193"/>
    </row>
    <row r="22" spans="1:4" s="71" customFormat="1" ht="40.049999999999997" customHeight="1" x14ac:dyDescent="0.3">
      <c r="A22" s="203" t="s">
        <v>18</v>
      </c>
      <c r="B22" s="203"/>
      <c r="C22" s="203"/>
      <c r="D22" s="203"/>
    </row>
    <row r="23" spans="1:4" s="8" customFormat="1" ht="15" customHeight="1" x14ac:dyDescent="0.3">
      <c r="A23" s="193"/>
      <c r="B23" s="193"/>
      <c r="C23" s="193"/>
      <c r="D23" s="193"/>
    </row>
    <row r="24" spans="1:4" s="71" customFormat="1" ht="40.049999999999997" customHeight="1" x14ac:dyDescent="0.3">
      <c r="A24" s="203" t="s">
        <v>19</v>
      </c>
      <c r="B24" s="203"/>
      <c r="C24" s="203"/>
      <c r="D24" s="203"/>
    </row>
    <row r="25" spans="1:4" s="8" customFormat="1" ht="15" customHeight="1" x14ac:dyDescent="0.3">
      <c r="A25" s="193"/>
      <c r="B25" s="193"/>
      <c r="C25" s="193"/>
      <c r="D25" s="193"/>
    </row>
    <row r="26" spans="1:4" s="71" customFormat="1" ht="40.049999999999997" customHeight="1" x14ac:dyDescent="0.3">
      <c r="A26" s="202" t="s">
        <v>20</v>
      </c>
      <c r="B26" s="202"/>
      <c r="C26" s="202"/>
      <c r="D26" s="202"/>
    </row>
    <row r="27" spans="1:4" s="8" customFormat="1" ht="15" customHeight="1" x14ac:dyDescent="0.3">
      <c r="A27" s="193"/>
      <c r="B27" s="193"/>
      <c r="C27" s="193"/>
      <c r="D27" s="193"/>
    </row>
    <row r="28" spans="1:4" s="71" customFormat="1" ht="40.049999999999997" customHeight="1" x14ac:dyDescent="0.3">
      <c r="A28" s="203" t="s">
        <v>21</v>
      </c>
      <c r="B28" s="203"/>
      <c r="C28" s="203"/>
      <c r="D28" s="203"/>
    </row>
    <row r="29" spans="1:4" s="8" customFormat="1" ht="15" customHeight="1" x14ac:dyDescent="0.3">
      <c r="A29" s="193"/>
      <c r="B29" s="193"/>
      <c r="C29" s="193"/>
      <c r="D29" s="193"/>
    </row>
    <row r="30" spans="1:4" s="71" customFormat="1" ht="40.049999999999997" customHeight="1" x14ac:dyDescent="0.3">
      <c r="A30" s="203" t="s">
        <v>22</v>
      </c>
      <c r="B30" s="203"/>
      <c r="C30" s="203"/>
      <c r="D30" s="203"/>
    </row>
    <row r="31" spans="1:4" s="8" customFormat="1" ht="15" customHeight="1" x14ac:dyDescent="0.3">
      <c r="A31" s="193"/>
      <c r="B31" s="193"/>
      <c r="C31" s="193"/>
      <c r="D31" s="193"/>
    </row>
    <row r="32" spans="1:4" s="70" customFormat="1" ht="40.049999999999997" customHeight="1" x14ac:dyDescent="0.3">
      <c r="A32" s="203" t="s">
        <v>23</v>
      </c>
      <c r="B32" s="203"/>
      <c r="C32" s="203"/>
      <c r="D32" s="203"/>
    </row>
    <row r="33" spans="1:7" s="30" customFormat="1" ht="15" customHeight="1" x14ac:dyDescent="0.3">
      <c r="A33" s="193"/>
      <c r="B33" s="193"/>
      <c r="C33" s="193"/>
      <c r="D33" s="193"/>
    </row>
    <row r="34" spans="1:7" s="69" customFormat="1" ht="40.049999999999997" customHeight="1" x14ac:dyDescent="0.3">
      <c r="A34" s="204" t="s">
        <v>24</v>
      </c>
      <c r="B34" s="205"/>
      <c r="C34" s="205"/>
      <c r="D34" s="206"/>
    </row>
    <row r="35" spans="1:7" s="11" customFormat="1" ht="15" customHeight="1" x14ac:dyDescent="0.3">
      <c r="A35" s="193"/>
      <c r="B35" s="193"/>
      <c r="C35" s="193"/>
      <c r="D35" s="193"/>
    </row>
    <row r="36" spans="1:7" s="69" customFormat="1" ht="40.049999999999997" customHeight="1" x14ac:dyDescent="0.3">
      <c r="A36" s="207" t="s">
        <v>115</v>
      </c>
      <c r="B36" s="207"/>
      <c r="C36" s="207"/>
      <c r="D36" s="208"/>
      <c r="E36" s="67"/>
      <c r="F36" s="68"/>
      <c r="G36" s="67"/>
    </row>
    <row r="37" spans="1:7" s="30" customFormat="1" ht="75.599999999999994" customHeight="1" x14ac:dyDescent="0.3">
      <c r="A37" s="6" t="s">
        <v>9</v>
      </c>
      <c r="B37" s="66" t="s">
        <v>123</v>
      </c>
      <c r="C37" s="28" t="s">
        <v>180</v>
      </c>
      <c r="D37" s="28" t="s">
        <v>124</v>
      </c>
    </row>
    <row r="38" spans="1:7" s="30" customFormat="1" ht="49.95" customHeight="1" x14ac:dyDescent="0.3">
      <c r="A38" s="196" t="s">
        <v>25</v>
      </c>
      <c r="B38" s="196"/>
      <c r="C38" s="196"/>
      <c r="D38" s="196"/>
    </row>
    <row r="39" spans="1:7" s="9" customFormat="1" ht="15" customHeight="1" x14ac:dyDescent="0.3">
      <c r="A39" s="219"/>
      <c r="B39" s="219"/>
      <c r="C39" s="219"/>
      <c r="D39" s="219"/>
    </row>
    <row r="40" spans="1:7" s="68" customFormat="1" ht="40.049999999999997" customHeight="1" x14ac:dyDescent="0.3">
      <c r="A40" s="200" t="s">
        <v>26</v>
      </c>
      <c r="B40" s="200"/>
      <c r="C40" s="200"/>
      <c r="D40" s="200"/>
    </row>
    <row r="41" spans="1:7" s="30" customFormat="1" ht="15" customHeight="1" x14ac:dyDescent="0.3">
      <c r="A41" s="191"/>
      <c r="B41" s="191"/>
      <c r="C41" s="191"/>
      <c r="D41" s="191"/>
    </row>
    <row r="42" spans="1:7" s="68" customFormat="1" ht="40.049999999999997" customHeight="1" x14ac:dyDescent="0.3">
      <c r="A42" s="200" t="s">
        <v>27</v>
      </c>
      <c r="B42" s="200"/>
      <c r="C42" s="200"/>
      <c r="D42" s="200"/>
    </row>
    <row r="43" spans="1:7" s="30" customFormat="1" ht="15" customHeight="1" x14ac:dyDescent="0.3">
      <c r="A43" s="191"/>
      <c r="B43" s="191"/>
      <c r="C43" s="191"/>
      <c r="D43" s="191"/>
    </row>
    <row r="44" spans="1:7" s="68" customFormat="1" ht="40.049999999999997" customHeight="1" x14ac:dyDescent="0.3">
      <c r="A44" s="200" t="s">
        <v>28</v>
      </c>
      <c r="B44" s="200"/>
      <c r="C44" s="200"/>
      <c r="D44" s="200"/>
    </row>
    <row r="45" spans="1:7" s="30" customFormat="1" ht="15" customHeight="1" x14ac:dyDescent="0.3">
      <c r="A45" s="191"/>
      <c r="B45" s="191"/>
      <c r="C45" s="191"/>
      <c r="D45" s="191"/>
    </row>
    <row r="46" spans="1:7" s="71" customFormat="1" ht="40.049999999999997" customHeight="1" x14ac:dyDescent="0.3">
      <c r="A46" s="222" t="s">
        <v>29</v>
      </c>
      <c r="B46" s="222"/>
      <c r="C46" s="222"/>
      <c r="D46" s="222"/>
    </row>
    <row r="47" spans="1:7" s="30" customFormat="1" ht="15" customHeight="1" x14ac:dyDescent="0.3">
      <c r="A47" s="191"/>
      <c r="B47" s="191"/>
      <c r="C47" s="191"/>
      <c r="D47" s="191"/>
    </row>
    <row r="48" spans="1:7" s="71" customFormat="1" ht="40.049999999999997" customHeight="1" x14ac:dyDescent="0.3">
      <c r="A48" s="222" t="s">
        <v>30</v>
      </c>
      <c r="B48" s="222"/>
      <c r="C48" s="222"/>
      <c r="D48" s="222"/>
    </row>
    <row r="49" spans="1:4" s="30" customFormat="1" ht="15" customHeight="1" x14ac:dyDescent="0.3">
      <c r="A49" s="191"/>
      <c r="B49" s="191"/>
      <c r="C49" s="191"/>
      <c r="D49" s="191"/>
    </row>
    <row r="50" spans="1:4" s="71" customFormat="1" ht="40.049999999999997" customHeight="1" x14ac:dyDescent="0.3">
      <c r="A50" s="222" t="s">
        <v>31</v>
      </c>
      <c r="B50" s="222"/>
      <c r="C50" s="222"/>
      <c r="D50" s="222"/>
    </row>
    <row r="51" spans="1:4" s="30" customFormat="1" ht="15" customHeight="1" x14ac:dyDescent="0.3">
      <c r="A51" s="191"/>
      <c r="B51" s="191"/>
      <c r="C51" s="191"/>
      <c r="D51" s="191"/>
    </row>
    <row r="52" spans="1:4" s="68" customFormat="1" ht="40.049999999999997" customHeight="1" x14ac:dyDescent="0.3">
      <c r="A52" s="200" t="s">
        <v>32</v>
      </c>
      <c r="B52" s="200"/>
      <c r="C52" s="200"/>
      <c r="D52" s="200"/>
    </row>
    <row r="53" spans="1:4" s="8" customFormat="1" ht="15" customHeight="1" x14ac:dyDescent="0.3">
      <c r="A53" s="191"/>
      <c r="B53" s="191"/>
      <c r="C53" s="191"/>
      <c r="D53" s="191"/>
    </row>
    <row r="54" spans="1:4" s="71" customFormat="1" ht="40.049999999999997" customHeight="1" x14ac:dyDescent="0.3">
      <c r="A54" s="222" t="s">
        <v>33</v>
      </c>
      <c r="B54" s="222"/>
      <c r="C54" s="222"/>
      <c r="D54" s="222"/>
    </row>
    <row r="55" spans="1:4" s="50" customFormat="1" ht="15" customHeight="1" x14ac:dyDescent="0.3">
      <c r="A55" s="223"/>
      <c r="B55" s="223"/>
      <c r="C55" s="223"/>
      <c r="D55" s="223"/>
    </row>
    <row r="56" spans="1:4" s="71" customFormat="1" ht="40.049999999999997" customHeight="1" x14ac:dyDescent="0.3">
      <c r="A56" s="222" t="s">
        <v>34</v>
      </c>
      <c r="B56" s="222"/>
      <c r="C56" s="222"/>
      <c r="D56" s="222"/>
    </row>
    <row r="57" spans="1:4" s="30" customFormat="1" ht="15" customHeight="1" x14ac:dyDescent="0.3">
      <c r="A57" s="191"/>
      <c r="B57" s="191"/>
      <c r="C57" s="191"/>
      <c r="D57" s="191"/>
    </row>
    <row r="58" spans="1:4" s="71" customFormat="1" ht="40.049999999999997" customHeight="1" x14ac:dyDescent="0.3">
      <c r="A58" s="222" t="s">
        <v>35</v>
      </c>
      <c r="B58" s="222"/>
      <c r="C58" s="222"/>
      <c r="D58" s="222"/>
    </row>
    <row r="59" spans="1:4" s="30" customFormat="1" ht="15" customHeight="1" x14ac:dyDescent="0.3">
      <c r="A59" s="191"/>
      <c r="B59" s="191"/>
      <c r="C59" s="191"/>
      <c r="D59" s="191"/>
    </row>
    <row r="60" spans="1:4" s="68" customFormat="1" ht="40.049999999999997" customHeight="1" x14ac:dyDescent="0.3">
      <c r="A60" s="200" t="s">
        <v>36</v>
      </c>
      <c r="B60" s="200"/>
      <c r="C60" s="200"/>
      <c r="D60" s="200"/>
    </row>
    <row r="61" spans="1:4" s="30" customFormat="1" ht="15" customHeight="1" x14ac:dyDescent="0.3">
      <c r="A61" s="191"/>
      <c r="B61" s="191"/>
      <c r="C61" s="191"/>
      <c r="D61" s="191"/>
    </row>
    <row r="62" spans="1:4" s="71" customFormat="1" ht="40.049999999999997" customHeight="1" x14ac:dyDescent="0.3">
      <c r="A62" s="222" t="s">
        <v>37</v>
      </c>
      <c r="B62" s="222"/>
      <c r="C62" s="222"/>
      <c r="D62" s="222"/>
    </row>
    <row r="63" spans="1:4" s="30" customFormat="1" ht="15" customHeight="1" x14ac:dyDescent="0.3">
      <c r="A63" s="191"/>
      <c r="B63" s="191"/>
      <c r="C63" s="191"/>
      <c r="D63" s="191"/>
    </row>
    <row r="64" spans="1:4" s="68" customFormat="1" ht="40.049999999999997" customHeight="1" x14ac:dyDescent="0.3">
      <c r="A64" s="221" t="s">
        <v>38</v>
      </c>
      <c r="B64" s="221"/>
      <c r="C64" s="221"/>
      <c r="D64" s="221"/>
    </row>
    <row r="65" spans="1:4" s="30" customFormat="1" ht="15" customHeight="1" x14ac:dyDescent="0.3">
      <c r="A65" s="220"/>
      <c r="B65" s="220"/>
      <c r="C65" s="220"/>
      <c r="D65" s="220"/>
    </row>
    <row r="66" spans="1:4" s="68" customFormat="1" ht="40.049999999999997" customHeight="1" x14ac:dyDescent="0.3">
      <c r="A66" s="200" t="s">
        <v>39</v>
      </c>
      <c r="B66" s="200"/>
      <c r="C66" s="200"/>
      <c r="D66" s="200"/>
    </row>
    <row r="67" spans="1:4" s="8" customFormat="1" ht="15" customHeight="1" x14ac:dyDescent="0.3">
      <c r="A67" s="191"/>
      <c r="B67" s="191"/>
      <c r="C67" s="191"/>
      <c r="D67" s="191"/>
    </row>
    <row r="68" spans="1:4" s="30" customFormat="1" ht="49.95" customHeight="1" x14ac:dyDescent="0.3">
      <c r="A68" s="195" t="s">
        <v>40</v>
      </c>
      <c r="B68" s="195"/>
      <c r="C68" s="195"/>
      <c r="D68" s="195"/>
    </row>
    <row r="69" spans="1:4" s="9" customFormat="1" ht="15" customHeight="1" x14ac:dyDescent="0.3">
      <c r="A69" s="211"/>
      <c r="B69" s="211"/>
      <c r="C69" s="211"/>
      <c r="D69" s="211"/>
    </row>
    <row r="70" spans="1:4" s="72" customFormat="1" ht="40.049999999999997" customHeight="1" x14ac:dyDescent="0.3">
      <c r="A70" s="188" t="s">
        <v>41</v>
      </c>
      <c r="B70" s="188"/>
      <c r="C70" s="188"/>
      <c r="D70" s="188"/>
    </row>
    <row r="71" spans="1:4" s="30" customFormat="1" ht="15" customHeight="1" x14ac:dyDescent="0.3">
      <c r="A71" s="193"/>
      <c r="B71" s="193"/>
      <c r="C71" s="193"/>
      <c r="D71" s="193"/>
    </row>
    <row r="72" spans="1:4" s="70" customFormat="1" ht="40.049999999999997" customHeight="1" x14ac:dyDescent="0.3">
      <c r="A72" s="187" t="s">
        <v>42</v>
      </c>
      <c r="B72" s="187"/>
      <c r="C72" s="187"/>
      <c r="D72" s="187"/>
    </row>
    <row r="73" spans="1:4" s="50" customFormat="1" ht="15" customHeight="1" x14ac:dyDescent="0.3">
      <c r="A73" s="192"/>
      <c r="B73" s="192"/>
      <c r="C73" s="192"/>
      <c r="D73" s="192"/>
    </row>
    <row r="74" spans="1:4" s="70" customFormat="1" ht="40.049999999999997" customHeight="1" x14ac:dyDescent="0.3">
      <c r="A74" s="224" t="s">
        <v>43</v>
      </c>
      <c r="B74" s="224"/>
      <c r="C74" s="224"/>
      <c r="D74" s="224"/>
    </row>
    <row r="75" spans="1:4" s="50" customFormat="1" ht="45" customHeight="1" x14ac:dyDescent="0.3">
      <c r="A75" s="6" t="s">
        <v>14</v>
      </c>
      <c r="B75" s="66" t="s">
        <v>125</v>
      </c>
      <c r="C75" s="28" t="s">
        <v>182</v>
      </c>
      <c r="D75" s="28" t="s">
        <v>183</v>
      </c>
    </row>
    <row r="76" spans="1:4" s="72" customFormat="1" ht="40.049999999999997" customHeight="1" x14ac:dyDescent="0.3">
      <c r="A76" s="188" t="s">
        <v>44</v>
      </c>
      <c r="B76" s="188"/>
      <c r="C76" s="188"/>
      <c r="D76" s="188"/>
    </row>
    <row r="77" spans="1:4" s="30" customFormat="1" ht="15" customHeight="1" x14ac:dyDescent="0.3">
      <c r="A77" s="193"/>
      <c r="B77" s="193"/>
      <c r="C77" s="193"/>
      <c r="D77" s="193"/>
    </row>
    <row r="78" spans="1:4" s="72" customFormat="1" ht="40.049999999999997" customHeight="1" x14ac:dyDescent="0.3">
      <c r="A78" s="188" t="s">
        <v>45</v>
      </c>
      <c r="B78" s="188"/>
      <c r="C78" s="188"/>
      <c r="D78" s="188"/>
    </row>
    <row r="79" spans="1:4" s="30" customFormat="1" ht="15" customHeight="1" x14ac:dyDescent="0.3">
      <c r="A79" s="193"/>
      <c r="B79" s="193"/>
      <c r="C79" s="193"/>
      <c r="D79" s="193"/>
    </row>
    <row r="80" spans="1:4" s="70" customFormat="1" ht="40.049999999999997" customHeight="1" x14ac:dyDescent="0.3">
      <c r="A80" s="187" t="s">
        <v>46</v>
      </c>
      <c r="B80" s="187"/>
      <c r="C80" s="187"/>
      <c r="D80" s="187"/>
    </row>
    <row r="81" spans="1:4" s="30" customFormat="1" ht="15" customHeight="1" x14ac:dyDescent="0.3">
      <c r="A81" s="193"/>
      <c r="B81" s="193"/>
      <c r="C81" s="193"/>
      <c r="D81" s="193"/>
    </row>
    <row r="82" spans="1:4" s="72" customFormat="1" ht="40.049999999999997" customHeight="1" x14ac:dyDescent="0.3">
      <c r="A82" s="188" t="s">
        <v>47</v>
      </c>
      <c r="B82" s="188"/>
      <c r="C82" s="188"/>
      <c r="D82" s="188"/>
    </row>
    <row r="83" spans="1:4" s="50" customFormat="1" ht="15" customHeight="1" x14ac:dyDescent="0.3">
      <c r="A83" s="192"/>
      <c r="B83" s="192"/>
      <c r="C83" s="192"/>
      <c r="D83" s="192"/>
    </row>
    <row r="84" spans="1:4" s="72" customFormat="1" ht="40.049999999999997" customHeight="1" x14ac:dyDescent="0.3">
      <c r="A84" s="188" t="s">
        <v>48</v>
      </c>
      <c r="B84" s="188"/>
      <c r="C84" s="188"/>
      <c r="D84" s="188"/>
    </row>
    <row r="85" spans="1:4" s="30" customFormat="1" ht="15" customHeight="1" x14ac:dyDescent="0.3">
      <c r="A85" s="186"/>
      <c r="B85" s="186"/>
      <c r="C85" s="186"/>
      <c r="D85" s="186"/>
    </row>
    <row r="86" spans="1:4" s="30" customFormat="1" ht="49.95" customHeight="1" x14ac:dyDescent="0.3">
      <c r="A86" s="194" t="s">
        <v>49</v>
      </c>
      <c r="B86" s="194"/>
      <c r="C86" s="194"/>
      <c r="D86" s="194"/>
    </row>
    <row r="87" spans="1:4" s="30" customFormat="1" ht="14.4" x14ac:dyDescent="0.3">
      <c r="A87" s="193"/>
      <c r="B87" s="193"/>
      <c r="C87" s="193"/>
      <c r="D87" s="193"/>
    </row>
    <row r="88" spans="1:4" s="70" customFormat="1" ht="40.049999999999997" customHeight="1" x14ac:dyDescent="0.3">
      <c r="A88" s="189" t="s">
        <v>50</v>
      </c>
      <c r="B88" s="189"/>
      <c r="C88" s="189"/>
      <c r="D88" s="189"/>
    </row>
    <row r="89" spans="1:4" s="30" customFormat="1" ht="14.4" x14ac:dyDescent="0.3">
      <c r="A89" s="193"/>
      <c r="B89" s="193"/>
      <c r="C89" s="193"/>
      <c r="D89" s="193"/>
    </row>
    <row r="90" spans="1:4" s="72" customFormat="1" ht="40.049999999999997" customHeight="1" x14ac:dyDescent="0.3">
      <c r="A90" s="190" t="s">
        <v>51</v>
      </c>
      <c r="B90" s="190"/>
      <c r="C90" s="190"/>
      <c r="D90" s="190"/>
    </row>
    <row r="91" spans="1:4" s="30" customFormat="1" ht="15" customHeight="1" x14ac:dyDescent="0.3">
      <c r="A91" s="186"/>
      <c r="B91" s="186"/>
      <c r="C91" s="186"/>
      <c r="D91" s="186"/>
    </row>
    <row r="92" spans="1:4" s="70" customFormat="1" ht="40.049999999999997" customHeight="1" x14ac:dyDescent="0.3">
      <c r="A92" s="189" t="s">
        <v>52</v>
      </c>
      <c r="B92" s="189"/>
      <c r="C92" s="189"/>
      <c r="D92" s="189"/>
    </row>
    <row r="93" spans="1:4" s="30" customFormat="1" ht="14.4" x14ac:dyDescent="0.3">
      <c r="A93" s="193"/>
      <c r="B93" s="193"/>
      <c r="C93" s="193"/>
      <c r="D93" s="193"/>
    </row>
    <row r="94" spans="1:4" s="70" customFormat="1" ht="40.049999999999997" customHeight="1" x14ac:dyDescent="0.3">
      <c r="A94" s="189" t="s">
        <v>174</v>
      </c>
      <c r="B94" s="189"/>
      <c r="C94" s="189"/>
      <c r="D94" s="189"/>
    </row>
    <row r="95" spans="1:4" s="30" customFormat="1" ht="14.4" x14ac:dyDescent="0.3">
      <c r="A95" s="186"/>
      <c r="B95" s="186"/>
      <c r="C95" s="186"/>
      <c r="D95" s="186"/>
    </row>
    <row r="96" spans="1:4" s="70" customFormat="1" ht="40.049999999999997" customHeight="1" x14ac:dyDescent="0.3">
      <c r="A96" s="189" t="s">
        <v>53</v>
      </c>
      <c r="B96" s="189"/>
      <c r="C96" s="189"/>
      <c r="D96" s="189"/>
    </row>
    <row r="97" spans="1:4" s="30" customFormat="1" ht="14.4" x14ac:dyDescent="0.3">
      <c r="A97" s="193"/>
      <c r="B97" s="193"/>
      <c r="C97" s="193"/>
      <c r="D97" s="193"/>
    </row>
    <row r="98" spans="1:4" s="70" customFormat="1" ht="40.049999999999997" customHeight="1" x14ac:dyDescent="0.3">
      <c r="A98" s="190" t="s">
        <v>54</v>
      </c>
      <c r="B98" s="190"/>
      <c r="C98" s="190"/>
      <c r="D98" s="190"/>
    </row>
    <row r="99" spans="1:4" s="30" customFormat="1" ht="15.6" customHeight="1" x14ac:dyDescent="0.3">
      <c r="A99" s="193"/>
      <c r="B99" s="193"/>
      <c r="C99" s="193"/>
      <c r="D99" s="193"/>
    </row>
    <row r="100" spans="1:4" s="30" customFormat="1" ht="49.95" customHeight="1" x14ac:dyDescent="0.3">
      <c r="A100" s="225" t="s">
        <v>55</v>
      </c>
      <c r="B100" s="226"/>
      <c r="C100" s="226"/>
      <c r="D100" s="227"/>
    </row>
    <row r="101" spans="1:4" s="30" customFormat="1" ht="14.4" x14ac:dyDescent="0.3">
      <c r="A101" s="214"/>
      <c r="B101" s="214"/>
      <c r="C101" s="214"/>
      <c r="D101" s="214"/>
    </row>
    <row r="102" spans="1:4" s="70" customFormat="1" ht="40.049999999999997" customHeight="1" x14ac:dyDescent="0.3">
      <c r="A102" s="231" t="s">
        <v>56</v>
      </c>
      <c r="B102" s="231"/>
      <c r="C102" s="231"/>
      <c r="D102" s="231"/>
    </row>
    <row r="103" spans="1:4" s="30" customFormat="1" ht="14.4" x14ac:dyDescent="0.3">
      <c r="A103" s="186"/>
      <c r="B103" s="186"/>
      <c r="C103" s="186"/>
      <c r="D103" s="186"/>
    </row>
    <row r="104" spans="1:4" s="70" customFormat="1" ht="40.049999999999997" customHeight="1" x14ac:dyDescent="0.3">
      <c r="A104" s="231" t="s">
        <v>57</v>
      </c>
      <c r="B104" s="231"/>
      <c r="C104" s="231"/>
      <c r="D104" s="231"/>
    </row>
    <row r="105" spans="1:4" s="30" customFormat="1" ht="18.600000000000001" customHeight="1" x14ac:dyDescent="0.3">
      <c r="A105" s="192"/>
      <c r="B105" s="192"/>
      <c r="C105" s="192"/>
      <c r="D105" s="192"/>
    </row>
    <row r="106" spans="1:4" s="70" customFormat="1" ht="40.049999999999997" customHeight="1" x14ac:dyDescent="0.3">
      <c r="A106" s="231" t="s">
        <v>58</v>
      </c>
      <c r="B106" s="231"/>
      <c r="C106" s="231"/>
      <c r="D106" s="231"/>
    </row>
    <row r="107" spans="1:4" s="30" customFormat="1" ht="14.4" x14ac:dyDescent="0.3">
      <c r="A107" s="186"/>
      <c r="B107" s="186"/>
      <c r="C107" s="186"/>
      <c r="D107" s="186"/>
    </row>
    <row r="108" spans="1:4" s="70" customFormat="1" ht="40.049999999999997" customHeight="1" x14ac:dyDescent="0.3">
      <c r="A108" s="231" t="s">
        <v>59</v>
      </c>
      <c r="B108" s="231"/>
      <c r="C108" s="231"/>
      <c r="D108" s="231"/>
    </row>
    <row r="109" spans="1:4" s="30" customFormat="1" ht="15" customHeight="1" x14ac:dyDescent="0.3">
      <c r="A109" s="214"/>
      <c r="B109" s="214"/>
      <c r="C109" s="214"/>
      <c r="D109" s="214"/>
    </row>
    <row r="110" spans="1:4" s="30" customFormat="1" ht="49.95" customHeight="1" x14ac:dyDescent="0.3">
      <c r="A110" s="228" t="s">
        <v>60</v>
      </c>
      <c r="B110" s="229"/>
      <c r="C110" s="229"/>
      <c r="D110" s="230"/>
    </row>
    <row r="111" spans="1:4" s="30" customFormat="1" ht="14.4" x14ac:dyDescent="0.3">
      <c r="A111" s="186"/>
      <c r="B111" s="186"/>
      <c r="C111" s="186"/>
      <c r="D111" s="186"/>
    </row>
    <row r="112" spans="1:4" s="30" customFormat="1" ht="40.049999999999997" customHeight="1" x14ac:dyDescent="0.3">
      <c r="A112" s="232" t="s">
        <v>61</v>
      </c>
      <c r="B112" s="232"/>
      <c r="C112" s="232"/>
      <c r="D112" s="232"/>
    </row>
    <row r="113" spans="1:4" s="30" customFormat="1" ht="15" customHeight="1" x14ac:dyDescent="0.3">
      <c r="A113" s="186"/>
      <c r="B113" s="186"/>
      <c r="C113" s="186"/>
      <c r="D113" s="186"/>
    </row>
  </sheetData>
  <mergeCells count="107">
    <mergeCell ref="A113:D113"/>
    <mergeCell ref="A111:D111"/>
    <mergeCell ref="A93:D93"/>
    <mergeCell ref="A91:D91"/>
    <mergeCell ref="A89:D89"/>
    <mergeCell ref="A87:D87"/>
    <mergeCell ref="A109:D109"/>
    <mergeCell ref="A107:D107"/>
    <mergeCell ref="A105:D105"/>
    <mergeCell ref="A103:D103"/>
    <mergeCell ref="A101:D101"/>
    <mergeCell ref="A100:D100"/>
    <mergeCell ref="A110:D110"/>
    <mergeCell ref="A92:D92"/>
    <mergeCell ref="A108:D108"/>
    <mergeCell ref="A112:D112"/>
    <mergeCell ref="A94:D94"/>
    <mergeCell ref="A96:D96"/>
    <mergeCell ref="A98:D98"/>
    <mergeCell ref="A102:D102"/>
    <mergeCell ref="A104:D104"/>
    <mergeCell ref="A106:D106"/>
    <mergeCell ref="A99:D99"/>
    <mergeCell ref="A97:D97"/>
    <mergeCell ref="A47:D47"/>
    <mergeCell ref="A45:D45"/>
    <mergeCell ref="A43:D43"/>
    <mergeCell ref="A41:D41"/>
    <mergeCell ref="A49:D49"/>
    <mergeCell ref="A66:D66"/>
    <mergeCell ref="A70:D70"/>
    <mergeCell ref="A72:D72"/>
    <mergeCell ref="A74:D74"/>
    <mergeCell ref="A56:D56"/>
    <mergeCell ref="A58:D58"/>
    <mergeCell ref="A60:D60"/>
    <mergeCell ref="A62:D62"/>
    <mergeCell ref="A55:D55"/>
    <mergeCell ref="A53:D53"/>
    <mergeCell ref="A51:D51"/>
    <mergeCell ref="A79:D79"/>
    <mergeCell ref="A77:D77"/>
    <mergeCell ref="A73:D73"/>
    <mergeCell ref="A71:D71"/>
    <mergeCell ref="A69:D69"/>
    <mergeCell ref="A76:D76"/>
    <mergeCell ref="A78:D78"/>
    <mergeCell ref="A3:D3"/>
    <mergeCell ref="A5:D5"/>
    <mergeCell ref="A9:D9"/>
    <mergeCell ref="A13:D13"/>
    <mergeCell ref="A17:D17"/>
    <mergeCell ref="A1:D1"/>
    <mergeCell ref="A4:D4"/>
    <mergeCell ref="A39:D39"/>
    <mergeCell ref="A65:D65"/>
    <mergeCell ref="A63:D63"/>
    <mergeCell ref="A61:D61"/>
    <mergeCell ref="A59:D59"/>
    <mergeCell ref="A57:D57"/>
    <mergeCell ref="A27:D27"/>
    <mergeCell ref="A25:D25"/>
    <mergeCell ref="A23:D23"/>
    <mergeCell ref="A64:D64"/>
    <mergeCell ref="A42:D42"/>
    <mergeCell ref="A44:D44"/>
    <mergeCell ref="A46:D46"/>
    <mergeCell ref="A48:D48"/>
    <mergeCell ref="A50:D50"/>
    <mergeCell ref="A52:D52"/>
    <mergeCell ref="A54:D54"/>
    <mergeCell ref="A38:D38"/>
    <mergeCell ref="A6:D6"/>
    <mergeCell ref="A8:D8"/>
    <mergeCell ref="A10:D10"/>
    <mergeCell ref="A14:D14"/>
    <mergeCell ref="A16:D16"/>
    <mergeCell ref="A12:D12"/>
    <mergeCell ref="A40:D40"/>
    <mergeCell ref="A18:D18"/>
    <mergeCell ref="A20:D20"/>
    <mergeCell ref="A22:D22"/>
    <mergeCell ref="A24:D24"/>
    <mergeCell ref="A26:D26"/>
    <mergeCell ref="A28:D28"/>
    <mergeCell ref="A30:D30"/>
    <mergeCell ref="A32:D32"/>
    <mergeCell ref="A34:D34"/>
    <mergeCell ref="A36:D36"/>
    <mergeCell ref="A35:D35"/>
    <mergeCell ref="A33:D33"/>
    <mergeCell ref="A31:D31"/>
    <mergeCell ref="A29:D29"/>
    <mergeCell ref="A21:D21"/>
    <mergeCell ref="A19:D19"/>
    <mergeCell ref="A95:D95"/>
    <mergeCell ref="A80:D80"/>
    <mergeCell ref="A82:D82"/>
    <mergeCell ref="A84:D84"/>
    <mergeCell ref="A88:D88"/>
    <mergeCell ref="A90:D90"/>
    <mergeCell ref="A67:D67"/>
    <mergeCell ref="A85:D85"/>
    <mergeCell ref="A83:D83"/>
    <mergeCell ref="A81:D81"/>
    <mergeCell ref="A86:D86"/>
    <mergeCell ref="A68:D68"/>
  </mergeCells>
  <hyperlinks>
    <hyperlink ref="B7" r:id="rId1" display="https://gcc02.safelinks.protection.outlook.com/?url=https%3A%2F%2Fapp.leg.wa.gov%2Fbillsummary%3FBillNumber%3D2045%26Initiative%3Dfalse%26Year%3D2023&amp;data=05%7C02%7CTara.Galuska%40rco.wa.gov%7C4902297f39f645c8442108dc4216b746%7C11d0e217264e400a8ba057dcc127d72d%7C0%7C0%7C638457913015250014%7CUnknown%7CTWFpbGZsb3d8eyJWIjoiMC4wLjAwMDAiLCJQIjoiV2luMzIiLCJBTiI6Ik1haWwiLCJXVCI6Mn0%3D%7C0%7C%7C%7C&amp;sdata=wnklPsVJXpU2p%2BJbkw3ylkyIMa1kSBJZjGnRMMK57sE%3D&amp;reserved=0" xr:uid="{4640986B-D6FD-419B-9E4B-98876D074362}"/>
    <hyperlink ref="B37" r:id="rId2" display="https://gcc02.safelinks.protection.outlook.com/?url=https%3A%2F%2Fapp.leg.wa.gov%2Fbillsummary%3FBillNumber%3D2293%26Initiative%3Dfalse%26Year%3D2023&amp;data=05%7C02%7CTara.Galuska%40rco.wa.gov%7Cb7eccfb144694f32134908dc3f99bf9a%7C11d0e217264e400a8ba057dcc127d72d%7C0%7C0%7C638455176930238720%7CUnknown%7CTWFpbGZsb3d8eyJWIjoiMC4wLjAwMDAiLCJQIjoiV2luMzIiLCJBTiI6Ik1haWwiLCJXVCI6Mn0%3D%7C0%7C%7C%7C&amp;sdata=npwmAfYJceCJ4ASfNHRglm83s2jopSu5eb7WTf3mJQ8%3D&amp;reserved=0" xr:uid="{46AE4B45-CCBA-4804-A5C8-0E336EF543D4}"/>
    <hyperlink ref="B75" r:id="rId3" display="https://gcc02.safelinks.protection.outlook.com/?url=https%3A%2F%2Fapp.leg.wa.gov%2Fbillsummary%3FBillNumber%3D5931%26Initiative%3Dfalse%26Year%3D2023&amp;data=05%7C02%7CTara.Galuska%40rco.wa.gov%7Cb7eccfb144694f32134908dc3f99bf9a%7C11d0e217264e400a8ba057dcc127d72d%7C0%7C0%7C638455176930245139%7CUnknown%7CTWFpbGZsb3d8eyJWIjoiMC4wLjAwMDAiLCJQIjoiV2luMzIiLCJBTiI6Ik1haWwiLCJXVCI6Mn0%3D%7C0%7C%7C%7C&amp;sdata=40pugibQmFM8gGpdzLnLviCEcTE9GXsjJmGDLOMIubA%3D&amp;reserved=0" xr:uid="{BCE5F423-5C5A-4ABF-BA3F-B33D797401AF}"/>
    <hyperlink ref="B15" r:id="rId4" display="https://app.leg.wa.gov/billsummary?BillNumber=5667&amp;Year=2023&amp;Initiative=false" xr:uid="{ECE6326B-B702-41EE-B438-2FCF381CA0D4}"/>
    <hyperlink ref="B11" r:id="rId5" display="https://app.leg.wa.gov/billsummary?billnumber=5884&amp;year=2024" xr:uid="{93BB0534-85C7-4E5A-91DE-06AA4835EC40}"/>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8CBE28EA3ACB41BD08618046E7FEBD" ma:contentTypeVersion="20" ma:contentTypeDescription="Create a new document." ma:contentTypeScope="" ma:versionID="6e5c588414c6030392214f03e4fb5c38">
  <xsd:schema xmlns:xsd="http://www.w3.org/2001/XMLSchema" xmlns:xs="http://www.w3.org/2001/XMLSchema" xmlns:p="http://schemas.microsoft.com/office/2006/metadata/properties" xmlns:ns1="http://schemas.microsoft.com/sharepoint/v3" xmlns:ns2="606fa649-5222-4985-a617-ed0bd154c2c3" xmlns:ns3="2ea62779-b449-498b-9c62-e88ad0d2cfd7" targetNamespace="http://schemas.microsoft.com/office/2006/metadata/properties" ma:root="true" ma:fieldsID="0c92bc49db8d7ec5b55c46d104352996" ns1:_="" ns2:_="" ns3:_="">
    <xsd:import namespace="http://schemas.microsoft.com/sharepoint/v3"/>
    <xsd:import namespace="606fa649-5222-4985-a617-ed0bd154c2c3"/>
    <xsd:import namespace="2ea62779-b449-498b-9c62-e88ad0d2cf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6fa649-5222-4985-a617-ed0bd154c2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a62779-b449-498b-9c62-e88ad0d2cfd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5e05082-c9e0-42ab-8cfd-999183ab1b03}" ma:internalName="TaxCatchAll" ma:showField="CatchAllData" ma:web="2ea62779-b449-498b-9c62-e88ad0d2cf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ea62779-b449-498b-9c62-e88ad0d2cfd7" xsi:nil="true"/>
    <lcf76f155ced4ddcb4097134ff3c332f xmlns="606fa649-5222-4985-a617-ed0bd154c2c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E38FA-C2E0-4FDA-BAAE-E9C9644657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06fa649-5222-4985-a617-ed0bd154c2c3"/>
    <ds:schemaRef ds:uri="2ea62779-b449-498b-9c62-e88ad0d2cf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217120-6A53-41EC-B780-5B0D7C298802}">
  <ds:schemaRefs>
    <ds:schemaRef ds:uri="http://www.w3.org/XML/1998/namespace"/>
    <ds:schemaRef ds:uri="606fa649-5222-4985-a617-ed0bd154c2c3"/>
    <ds:schemaRef ds:uri="http://schemas.microsoft.com/sharepoint/v3"/>
    <ds:schemaRef ds:uri="http://purl.org/dc/elements/1.1/"/>
    <ds:schemaRef ds:uri="http://purl.org/dc/dcmitype/"/>
    <ds:schemaRef ds:uri="http://schemas.openxmlformats.org/package/2006/metadata/core-properties"/>
    <ds:schemaRef ds:uri="2ea62779-b449-498b-9c62-e88ad0d2cfd7"/>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BD9F6EF-5262-4348-99FA-42725CA3AE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SRKW related budget</vt:lpstr>
      <vt:lpstr>2024 SRKW related legislation</vt:lpstr>
      <vt:lpstr>'2024 SRKW related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Galuska, Tara (RCO)</dc:creator>
  <cp:keywords/>
  <dc:description/>
  <cp:lastModifiedBy>Galuska, Tara (RCO)</cp:lastModifiedBy>
  <cp:revision/>
  <dcterms:created xsi:type="dcterms:W3CDTF">2021-11-01T20:01:19Z</dcterms:created>
  <dcterms:modified xsi:type="dcterms:W3CDTF">2024-09-17T14:09:55Z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0x010100C08CBE28EA3ACB41BD08618046E7FEBD</vt:lpwstr>
  </property>
  <property fmtid="{D5CDD505-2E9C-101B-9397-08002B2CF9AE}" pid="3" name="MSIP_Label_45011977-b912-4387-97a4-f4c94a801377_Enabled">
    <vt:lpwstr>true</vt:lpwstr>
  </property>
  <property fmtid="{D5CDD505-2E9C-101B-9397-08002B2CF9AE}" pid="4" name="MSIP_Label_45011977-b912-4387-97a4-f4c94a801377_SetDate">
    <vt:lpwstr>2022-04-19T22:11:45Z</vt:lpwstr>
  </property>
  <property fmtid="{D5CDD505-2E9C-101B-9397-08002B2CF9AE}" pid="5" name="MSIP_Label_45011977-b912-4387-97a4-f4c94a801377_Method">
    <vt:lpwstr>Standard</vt:lpwstr>
  </property>
  <property fmtid="{D5CDD505-2E9C-101B-9397-08002B2CF9AE}" pid="6" name="MSIP_Label_45011977-b912-4387-97a4-f4c94a801377_Name">
    <vt:lpwstr>Uncategorized Data</vt:lpwstr>
  </property>
  <property fmtid="{D5CDD505-2E9C-101B-9397-08002B2CF9AE}" pid="7" name="MSIP_Label_45011977-b912-4387-97a4-f4c94a801377_SiteId">
    <vt:lpwstr>11d0e217-264e-400a-8ba0-57dcc127d72d</vt:lpwstr>
  </property>
  <property fmtid="{D5CDD505-2E9C-101B-9397-08002B2CF9AE}" pid="8" name="MSIP_Label_45011977-b912-4387-97a4-f4c94a801377_ActionId">
    <vt:lpwstr>4f1544b9-3f2d-47a1-b84b-fae011eb8dc5</vt:lpwstr>
  </property>
  <property fmtid="{D5CDD505-2E9C-101B-9397-08002B2CF9AE}" pid="9" name="MSIP_Label_45011977-b912-4387-97a4-f4c94a801377_ContentBits">
    <vt:lpwstr>0</vt:lpwstr>
  </property>
  <property fmtid="{D5CDD505-2E9C-101B-9397-08002B2CF9AE}" pid="10" name="MediaServiceImageTags">
    <vt:lpwstr/>
  </property>
</Properties>
</file>